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5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definedNames>
    <definedName name="_xlnm._FilterDatabase" localSheetId="5" hidden="1">' № 5'!$R$9:$Y$129</definedName>
    <definedName name="_xlnm.Print_Area" localSheetId="5">' № 5'!$M$1:$Z$154</definedName>
    <definedName name="_xlnm.Print_Area" localSheetId="3">'(№ 5)'!$A$1:$W$201</definedName>
    <definedName name="_xlnm.Print_Area" localSheetId="0">'№ 1'!$A$1:$E$46</definedName>
    <definedName name="_xlnm.Print_Area" localSheetId="1">'№ 2'!$B$1:$E$31</definedName>
    <definedName name="_xlnm.Print_Area" localSheetId="2">'№ 3'!$A$1:$D$45</definedName>
    <definedName name="_xlnm.Print_Area" localSheetId="4">№4!$A$1:$E$104</definedName>
  </definedNames>
  <calcPr calcId="144525"/>
</workbook>
</file>

<file path=xl/calcChain.xml><?xml version="1.0" encoding="utf-8"?>
<calcChain xmlns="http://schemas.openxmlformats.org/spreadsheetml/2006/main">
  <c r="Z10" i="4" l="1"/>
  <c r="D16" i="3" l="1"/>
  <c r="D10" i="1" l="1"/>
  <c r="Z106" i="4" l="1"/>
  <c r="D16" i="2" l="1"/>
  <c r="D26" i="2"/>
  <c r="D30" i="1"/>
  <c r="C45" i="1"/>
  <c r="D45" i="1" l="1"/>
  <c r="D31" i="1" l="1"/>
  <c r="D17" i="1" l="1"/>
  <c r="D40" i="8" l="1"/>
  <c r="D53" i="8"/>
  <c r="D44" i="8" s="1"/>
  <c r="D34" i="8"/>
  <c r="D22" i="8"/>
  <c r="Z113" i="4"/>
  <c r="Z96" i="4"/>
  <c r="Z81" i="4" l="1"/>
  <c r="Z86" i="4"/>
  <c r="Z54" i="4"/>
  <c r="Z53" i="4" s="1"/>
  <c r="D21" i="8"/>
  <c r="D40" i="1"/>
  <c r="C40" i="1"/>
  <c r="C30" i="1" s="1"/>
  <c r="D24" i="1"/>
  <c r="C10" i="1"/>
  <c r="Z79" i="4" l="1"/>
  <c r="Z80" i="4"/>
  <c r="D29" i="3"/>
  <c r="D14" i="3" l="1"/>
  <c r="D57" i="8"/>
  <c r="D31" i="8"/>
  <c r="D27" i="8"/>
  <c r="D11" i="8" l="1"/>
  <c r="D28" i="8"/>
  <c r="Z44" i="4" l="1"/>
  <c r="Z40" i="4" s="1"/>
  <c r="Z39" i="4" l="1"/>
  <c r="Z38" i="4" s="1"/>
  <c r="Z105" i="4"/>
  <c r="Z104" i="4" s="1"/>
  <c r="Z103" i="4" s="1"/>
  <c r="Z102" i="4" s="1"/>
  <c r="Z20" i="4" l="1"/>
  <c r="Z19" i="4" s="1"/>
  <c r="Z18" i="4" s="1"/>
  <c r="Z17" i="4" s="1"/>
  <c r="Z46" i="4"/>
  <c r="Z74" i="4"/>
  <c r="Z73" i="4" s="1"/>
  <c r="Z72" i="4" s="1"/>
  <c r="D19" i="2"/>
  <c r="D18" i="2" s="1"/>
  <c r="D17" i="2" s="1"/>
  <c r="D27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W196" i="5" l="1"/>
  <c r="W177" i="5"/>
  <c r="W176" i="5" s="1"/>
  <c r="W167" i="5"/>
  <c r="W166" i="5" s="1"/>
  <c r="W103" i="5"/>
  <c r="W94" i="5" s="1"/>
  <c r="W104" i="5"/>
  <c r="W59" i="5"/>
  <c r="W56" i="5"/>
  <c r="W12" i="5" s="1"/>
  <c r="W11" i="5" s="1"/>
  <c r="W37" i="5"/>
  <c r="W38" i="5"/>
  <c r="W157" i="5"/>
  <c r="W137" i="5" s="1"/>
  <c r="Z9" i="4"/>
</calcChain>
</file>

<file path=xl/sharedStrings.xml><?xml version="1.0" encoding="utf-8"?>
<sst xmlns="http://schemas.openxmlformats.org/spreadsheetml/2006/main" count="2030" uniqueCount="558">
  <si>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</si>
  <si>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</si>
  <si>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</si>
  <si>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</si>
  <si>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</si>
  <si>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</si>
  <si>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</si>
  <si>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</si>
  <si>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</si>
  <si>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</si>
  <si>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</si>
  <si>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</si>
  <si>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</si>
  <si>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</si>
  <si>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</si>
  <si>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</si>
  <si>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</si>
  <si>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</si>
  <si>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</si>
  <si>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</si>
  <si>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</si>
  <si>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</si>
  <si>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</si>
  <si>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</si>
  <si>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</si>
  <si>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</si>
  <si>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</si>
  <si>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</si>
  <si>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</si>
  <si>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</si>
  <si>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</si>
  <si>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</si>
  <si>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</si>
  <si>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</si>
  <si>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</si>
  <si>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</si>
  <si>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</si>
  <si>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</si>
  <si>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</si>
  <si>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</si>
  <si>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</si>
  <si>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</si>
  <si>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</si>
  <si>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</si>
  <si>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</si>
  <si>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</si>
  <si>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</si>
  <si>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</si>
  <si>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</si>
  <si>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</si>
  <si>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</si>
  <si>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</si>
  <si>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</si>
  <si>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</si>
  <si>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</si>
  <si>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</si>
  <si>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</si>
  <si>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</si>
  <si>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</si>
  <si>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</si>
  <si>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</si>
  <si>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</si>
  <si>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</si>
  <si>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</si>
  <si>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</si>
  <si>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</si>
  <si>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</si>
  <si>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</si>
  <si>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</si>
  <si>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</si>
  <si>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</si>
  <si>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</si>
  <si>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</si>
  <si>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</si>
  <si>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</si>
  <si>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</si>
  <si>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</si>
  <si>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</si>
  <si>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</si>
  <si>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</si>
  <si>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</si>
  <si>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</si>
  <si>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</si>
  <si>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</si>
  <si>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</si>
  <si>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</si>
  <si>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</si>
  <si>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</si>
  <si>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</si>
  <si>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</si>
  <si>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</si>
  <si>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</si>
  <si>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</si>
  <si>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</si>
  <si>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</si>
  <si>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</si>
  <si>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</si>
  <si>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</si>
  <si>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</si>
  <si>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</si>
  <si>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</si>
  <si>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</si>
  <si>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</si>
  <si>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</si>
  <si>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</si>
  <si>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</si>
  <si>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</si>
  <si>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</si>
  <si>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</si>
  <si>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</si>
  <si>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</si>
  <si>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</si>
  <si>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</si>
  <si>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</si>
  <si>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</si>
  <si>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</si>
  <si>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</si>
  <si>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</si>
  <si>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</si>
  <si>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</si>
  <si>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</si>
  <si>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</si>
  <si>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</si>
  <si>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</si>
  <si>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</si>
  <si>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</si>
  <si>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</si>
  <si>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</si>
  <si>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</si>
  <si>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</si>
  <si>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</si>
  <si>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</si>
  <si>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</si>
  <si>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</si>
  <si>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</si>
  <si>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</si>
  <si>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</si>
  <si>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</si>
  <si>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</si>
  <si>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</si>
  <si>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</si>
  <si>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</si>
  <si>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</si>
  <si>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</si>
  <si>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</si>
  <si>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</si>
  <si>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</si>
  <si>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</si>
  <si>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</si>
  <si>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</si>
  <si>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</si>
  <si>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</si>
  <si>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</si>
  <si>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</si>
  <si>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</si>
  <si>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</si>
  <si>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</si>
  <si>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</si>
  <si>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</si>
  <si>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</si>
  <si>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</si>
  <si>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</si>
  <si>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</si>
  <si>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</si>
  <si>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</si>
  <si>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</si>
  <si>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</si>
  <si>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</si>
  <si>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</si>
  <si>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</si>
  <si>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</si>
  <si>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</si>
  <si>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</si>
  <si>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</si>
  <si>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</si>
  <si>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</si>
  <si>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</si>
  <si>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</si>
  <si>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</si>
  <si>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</si>
  <si>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</si>
  <si>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</si>
  <si>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</si>
  <si>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</si>
  <si>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</si>
  <si>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</si>
  <si>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</si>
  <si>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</si>
  <si>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</si>
  <si>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</si>
  <si>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</si>
  <si>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</si>
  <si>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</si>
  <si>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</si>
  <si>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</si>
  <si>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</si>
  <si>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</si>
  <si>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</si>
  <si>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</si>
  <si>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</si>
  <si>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</si>
  <si>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</si>
  <si>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</si>
  <si>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</si>
  <si>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</si>
  <si>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</si>
  <si>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</si>
  <si>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</si>
  <si>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</si>
  <si>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</si>
  <si>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</si>
  <si>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</si>
  <si>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</si>
  <si>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</si>
  <si>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</si>
  <si>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</si>
  <si>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</si>
  <si>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</si>
  <si>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</si>
  <si>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</si>
  <si>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</si>
  <si>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</si>
  <si>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</si>
  <si>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</si>
  <si>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</si>
  <si>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</si>
  <si>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</si>
  <si>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</si>
  <si>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</si>
  <si>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</si>
  <si>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</si>
  <si>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</si>
  <si>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</si>
  <si>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</si>
  <si>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</si>
  <si>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</si>
  <si>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</si>
  <si>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</si>
  <si>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</si>
  <si>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</si>
  <si>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</si>
  <si>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</si>
  <si>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</si>
  <si>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</si>
  <si>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</si>
  <si>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</si>
  <si>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</si>
  <si>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</si>
  <si>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</si>
  <si>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</si>
  <si>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</si>
  <si>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</si>
  <si>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</si>
  <si>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</si>
  <si>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</si>
  <si>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</si>
  <si>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</si>
  <si>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</si>
  <si>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</si>
  <si>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</si>
  <si>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</si>
  <si>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</si>
  <si>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</si>
  <si>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</si>
  <si>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</si>
  <si>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</si>
  <si>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</si>
  <si>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</si>
  <si>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</si>
  <si>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</si>
  <si>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</si>
  <si>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</si>
  <si>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</si>
  <si>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</si>
  <si>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</si>
  <si>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</si>
  <si>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</si>
  <si>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</si>
  <si>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</si>
  <si>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</si>
  <si>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</si>
  <si>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</si>
  <si>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</si>
  <si>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</si>
  <si>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</si>
  <si>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</si>
  <si>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</si>
  <si>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</si>
  <si>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</si>
  <si>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</si>
  <si>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</si>
  <si>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</si>
  <si>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</si>
  <si>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</si>
  <si>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</si>
  <si>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</si>
  <si>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</si>
  <si>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</si>
  <si>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</si>
  <si>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</si>
  <si>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</si>
  <si>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</si>
  <si>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</si>
  <si>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</si>
  <si>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</si>
  <si>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</si>
  <si>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</si>
  <si>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</si>
  <si>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</si>
  <si>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</si>
  <si>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</si>
  <si>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</si>
  <si>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</si>
  <si>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</si>
  <si>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</si>
  <si>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</si>
  <si>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</si>
  <si>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</si>
  <si>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</si>
  <si>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</si>
  <si>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</si>
  <si>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</si>
  <si>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</si>
  <si>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</si>
  <si>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</si>
  <si>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</si>
  <si>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</si>
  <si>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</si>
  <si>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</si>
  <si>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</si>
  <si>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</si>
  <si>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</si>
  <si>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</si>
  <si>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</si>
  <si>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</si>
  <si>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</si>
  <si>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</si>
  <si>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</si>
  <si>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от ____________________  № ___________ </t>
  </si>
  <si>
    <t>от _______________№ ____________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</si>
  <si>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</si>
  <si>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</si>
  <si>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</si>
  <si>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</si>
  <si>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</si>
  <si>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</si>
  <si>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</si>
  <si>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</si>
  <si>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>14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</si>
  <si>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</si>
  <si>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</si>
  <si>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</si>
  <si>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</si>
  <si>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</si>
  <si>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</si>
  <si>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</si>
  <si>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</si>
  <si>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</si>
  <si>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</si>
  <si>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</si>
  <si>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</si>
  <si>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</si>
  <si>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</si>
  <si>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</si>
  <si>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</si>
  <si>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</si>
  <si>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</si>
  <si>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</si>
  <si>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</si>
  <si>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</si>
  <si>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</si>
  <si>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</si>
  <si>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</si>
  <si>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</si>
  <si>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</si>
  <si>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</si>
  <si>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</si>
  <si>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</si>
  <si>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</si>
  <si>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</si>
  <si>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</si>
  <si>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</si>
  <si>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</si>
  <si>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</si>
  <si>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</si>
  <si>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</si>
  <si>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</si>
  <si>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</si>
  <si>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</si>
  <si>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</si>
  <si>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</si>
  <si>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</si>
  <si>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</si>
  <si>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</si>
  <si>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</si>
  <si>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</si>
  <si>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</si>
  <si>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</si>
  <si>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</si>
  <si>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</si>
  <si>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</si>
  <si>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</si>
  <si>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</si>
  <si>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</si>
  <si>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</si>
  <si>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</si>
  <si>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</si>
  <si>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</si>
  <si>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</si>
  <si>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</si>
  <si>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</si>
  <si>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</si>
  <si>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</si>
  <si>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</si>
  <si>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</si>
  <si>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</si>
  <si>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</si>
  <si>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</si>
  <si>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</si>
  <si>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</si>
  <si>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</si>
  <si>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</si>
  <si>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</si>
  <si>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</si>
  <si>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</si>
  <si>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</si>
  <si>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</si>
  <si>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</si>
  <si>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</si>
  <si>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</si>
  <si>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</si>
  <si>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</si>
  <si>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</si>
  <si>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</si>
  <si>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</si>
  <si>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</si>
  <si>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</si>
  <si>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</si>
  <si>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</si>
  <si>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</si>
  <si>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</si>
  <si>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</si>
  <si>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</si>
  <si>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</si>
  <si>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</si>
  <si>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</si>
  <si>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</si>
  <si>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</si>
  <si>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</si>
  <si>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</si>
  <si>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</si>
  <si>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</si>
  <si>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</si>
  <si>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</si>
  <si>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</si>
  <si>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</si>
  <si>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</si>
  <si>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</si>
  <si>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</si>
  <si>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</si>
  <si>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</si>
  <si>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</si>
  <si>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</si>
  <si>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Объем  поступлений доходов в бюджет поселения по кодам видов (подвидов) доходов на 2024 год</t>
  </si>
  <si>
    <t>М.М. Попкова</t>
  </si>
  <si>
    <t xml:space="preserve">Приложение № 2 </t>
  </si>
  <si>
    <t>Безвозмездные поступления в составе доходов Джумайловского сельского поселения из бюджетов бюджетной системы Российской Федерации в 2024 году</t>
  </si>
  <si>
    <t>классификации расходов бюджетов на 2024 год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</si>
  <si>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</si>
  <si>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</si>
  <si>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</si>
  <si>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2024 год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</si>
  <si>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</si>
  <si>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</si>
  <si>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</si>
  <si>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</si>
  <si>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</si>
  <si>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</si>
  <si>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Ведомственная структура расходов бюджета Джумайловского сельского поселения                                               Калининского района на 2024 год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</si>
  <si>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</si>
  <si>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</si>
  <si>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</si>
  <si>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</si>
  <si>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</si>
  <si>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</si>
  <si>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</si>
  <si>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</si>
  <si>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</si>
  <si>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</si>
  <si>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</si>
  <si>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</si>
  <si>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</si>
  <si>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</si>
  <si>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</si>
  <si>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 xml:space="preserve">                                                                                                                Приложение № 3</t>
  </si>
  <si>
    <t xml:space="preserve">                   Приложение № 5</t>
  </si>
  <si>
    <t>ПРИЛОЖЕНИЕ № 4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</si>
  <si>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</si>
  <si>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</si>
  <si>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</si>
  <si>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</si>
  <si>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</si>
  <si>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</si>
  <si>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</si>
  <si>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</si>
  <si>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референдумов.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</si>
  <si>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</si>
  <si>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</si>
  <si>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Налог на прибыль,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</si>
  <si>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</si>
  <si>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</si>
  <si>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</si>
  <si>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</si>
  <si>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 xml:space="preserve">Дотации бюджетам субъектов Российской Федерации </t>
  </si>
  <si>
    <t>Дотации бюджетам поселений на выравнивание бюджетной обеспеченности из бюджета субъекта Российской Федерации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</si>
  <si>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</si>
  <si>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>2 02 16001 00 0000 150</t>
  </si>
  <si>
    <t>Дотация на выравнивание бюджетной обеспеченности из бюджетов муниципальных районов</t>
  </si>
  <si>
    <t>2 02 16001 10 0000 150</t>
  </si>
  <si>
    <t>Дотация бюджетам сельских поселений на выравнивание бюджетной обеспеченности из бюджетов муниципальных районов</t>
  </si>
  <si>
    <t xml:space="preserve">2 02 25513 10 0000 150 </t>
  </si>
  <si>
    <t xml:space="preserve">Субсидии бюджетам сельских поселений на софинансирование расходных обязательств,по созаднию и модернизации учреждений культурнодосугового типа </t>
  </si>
  <si>
    <t>Муниципальная программа "Молодежь Джумайловского сельского поселения Калининского района 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</si>
  <si>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</si>
  <si>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А1</t>
  </si>
  <si>
    <t>55130</t>
  </si>
  <si>
    <t>Федеральный проект "Культурная среда"</t>
  </si>
  <si>
    <t>Развитие сети учреждений культурно-досугового типа</t>
  </si>
  <si>
    <t>10 1 A1 00000</t>
  </si>
  <si>
    <t>10 1 A1 55130</t>
  </si>
  <si>
    <t>Администрация</t>
  </si>
  <si>
    <t>глава</t>
  </si>
  <si>
    <t>аппарат</t>
  </si>
  <si>
    <t>ЦКС</t>
  </si>
  <si>
    <t>Библиотека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</si>
  <si>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</si>
  <si>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</si>
  <si>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</si>
  <si>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седьских поселений на поддержку мер по обеспечению сбалансированности бюджетов</t>
  </si>
  <si>
    <t>Обеспечение проведение выборов и референдумов</t>
  </si>
  <si>
    <t>0107</t>
  </si>
  <si>
    <t>Обеспечение выборов и референдумов</t>
  </si>
  <si>
    <t>01 1 08 00000</t>
  </si>
  <si>
    <t>Расходы на обеспечение проведения выборов и референдумов</t>
  </si>
  <si>
    <t>01 1 08 01004</t>
  </si>
  <si>
    <t>1 16 011570 10 0000 140</t>
  </si>
  <si>
    <t>1 13 00000 00 0000 000</t>
  </si>
  <si>
    <t>1 16 00000 00 0000 000</t>
  </si>
  <si>
    <t>Штрафы, санкции, возмещение ущерба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</si>
  <si>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обрщаения драгоценных камней</t>
  </si>
  <si>
    <t>Муниципальная программа Джумайловского сельского поселения Калининского района "Организация муниципального управления" на 2024-2026 годы</t>
  </si>
  <si>
    <t>Обеспечение деятельности высшего должностного лица Джумайловского сельского поселения Калининского района</t>
  </si>
  <si>
    <t>01004</t>
  </si>
  <si>
    <t>2 02 40000 10 0000 150</t>
  </si>
  <si>
    <t>2 02 49999 10 0000 150</t>
  </si>
  <si>
    <t>Прочие межбюджетные трансферты, передаваемые бюджетам  сельских поселений</t>
  </si>
  <si>
    <t xml:space="preserve">03 1 01 00059 </t>
  </si>
  <si>
    <t>Сумма  на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</si>
</sst>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509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0" applyFont="1" applyFill="1" applyBorder="1"/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5" fillId="0" borderId="6" xfId="0" applyNumberFormat="1" applyFont="1" applyFill="1" applyBorder="1" applyAlignment="1">
      <alignment horizontal="center" vertical="center"/>
    </xf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0" xfId="1" applyFont="1" applyFill="1" applyBorder="1" applyAlignment="1" applyProtection="1">
      <protection hidden="1"/>
    </xf>
    <xf numFmtId="168" fontId="7" fillId="3" borderId="12" xfId="1" applyNumberFormat="1" applyFont="1" applyFill="1" applyBorder="1" applyAlignment="1" applyProtection="1">
      <alignment horizontal="left" vertical="center"/>
      <protection hidden="1"/>
    </xf>
    <xf numFmtId="168" fontId="4" fillId="3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/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wrapText="1"/>
    </xf>
    <xf numFmtId="165" fontId="4" fillId="0" borderId="0" xfId="1" applyNumberFormat="1" applyFont="1" applyFill="1"/>
    <xf numFmtId="165" fontId="7" fillId="0" borderId="1" xfId="3" applyNumberFormat="1" applyFont="1" applyFill="1" applyBorder="1" applyAlignment="1" applyProtection="1">
      <alignment horizontal="right" vertical="center"/>
      <protection hidden="1"/>
    </xf>
    <xf numFmtId="165" fontId="4" fillId="0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5" borderId="0" xfId="0" applyFill="1"/>
    <xf numFmtId="0" fontId="4" fillId="5" borderId="10" xfId="1" applyFont="1" applyFill="1" applyBorder="1" applyAlignment="1" applyProtection="1">
      <protection hidden="1"/>
    </xf>
    <xf numFmtId="168" fontId="7" fillId="5" borderId="13" xfId="1" applyNumberFormat="1" applyFont="1" applyFill="1" applyBorder="1" applyAlignment="1" applyProtection="1">
      <alignment horizontal="left" vertical="center"/>
      <protection hidden="1"/>
    </xf>
    <xf numFmtId="168" fontId="7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4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center" vertical="center"/>
      <protection hidden="1"/>
    </xf>
    <xf numFmtId="0" fontId="4" fillId="5" borderId="14" xfId="1" applyNumberFormat="1" applyFont="1" applyFill="1" applyBorder="1" applyAlignment="1" applyProtection="1">
      <protection hidden="1"/>
    </xf>
    <xf numFmtId="0" fontId="4" fillId="5" borderId="11" xfId="1" applyNumberFormat="1" applyFont="1" applyFill="1" applyBorder="1" applyAlignment="1" applyProtection="1">
      <protection hidden="1"/>
    </xf>
    <xf numFmtId="167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/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wrapText="1"/>
    </xf>
    <xf numFmtId="0" fontId="9" fillId="5" borderId="0" xfId="0" applyFont="1" applyFill="1"/>
    <xf numFmtId="0" fontId="7" fillId="5" borderId="0" xfId="2" applyFont="1" applyFill="1"/>
    <xf numFmtId="0" fontId="4" fillId="5" borderId="0" xfId="2" applyFont="1" applyFill="1"/>
    <xf numFmtId="0" fontId="5" fillId="5" borderId="0" xfId="0" applyFont="1" applyFill="1"/>
    <xf numFmtId="0" fontId="2" fillId="5" borderId="0" xfId="0" applyFont="1" applyFill="1" applyBorder="1"/>
    <xf numFmtId="0" fontId="4" fillId="5" borderId="0" xfId="1" applyFont="1" applyFill="1" applyBorder="1" applyAlignment="1" applyProtection="1">
      <protection hidden="1"/>
    </xf>
    <xf numFmtId="168" fontId="7" fillId="5" borderId="1" xfId="1" applyNumberFormat="1" applyFont="1" applyFill="1" applyBorder="1" applyAlignment="1" applyProtection="1">
      <alignment horizontal="left" vertical="center"/>
      <protection hidden="1"/>
    </xf>
    <xf numFmtId="168" fontId="7" fillId="5" borderId="11" xfId="1" applyNumberFormat="1" applyFont="1" applyFill="1" applyBorder="1" applyAlignment="1" applyProtection="1">
      <alignment horizontal="left" vertical="center"/>
      <protection hidden="1"/>
    </xf>
    <xf numFmtId="168" fontId="4" fillId="5" borderId="11" xfId="1" applyNumberFormat="1" applyFont="1" applyFill="1" applyBorder="1" applyAlignment="1" applyProtection="1">
      <alignment horizontal="left" vertical="center"/>
      <protection hidden="1"/>
    </xf>
    <xf numFmtId="168" fontId="7" fillId="5" borderId="12" xfId="1" applyNumberFormat="1" applyFont="1" applyFill="1" applyBorder="1" applyAlignment="1" applyProtection="1">
      <alignment horizontal="left" vertical="center"/>
      <protection hidden="1"/>
    </xf>
    <xf numFmtId="0" fontId="13" fillId="5" borderId="10" xfId="1" applyFont="1" applyFill="1" applyBorder="1" applyAlignment="1" applyProtection="1">
      <protection hidden="1"/>
    </xf>
    <xf numFmtId="168" fontId="12" fillId="5" borderId="13" xfId="1" applyNumberFormat="1" applyFont="1" applyFill="1" applyBorder="1" applyAlignment="1" applyProtection="1">
      <alignment horizontal="left" vertical="center"/>
      <protection hidden="1"/>
    </xf>
    <xf numFmtId="168" fontId="12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5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5" borderId="14" xfId="1" applyNumberFormat="1" applyFont="1" applyFill="1" applyBorder="1" applyAlignment="1" applyProtection="1">
      <alignment horizontal="left" vertical="top" wrapText="1"/>
      <protection hidden="1"/>
    </xf>
    <xf numFmtId="0" fontId="12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4" xfId="1" applyNumberFormat="1" applyFont="1" applyFill="1" applyBorder="1" applyAlignment="1" applyProtection="1">
      <alignment horizontal="left" vertical="top" wrapText="1"/>
      <protection hidden="1"/>
    </xf>
    <xf numFmtId="0" fontId="13" fillId="5" borderId="15" xfId="1" applyNumberFormat="1" applyFont="1" applyFill="1" applyBorder="1" applyAlignment="1" applyProtection="1">
      <alignment horizontal="center" vertical="center"/>
      <protection hidden="1"/>
    </xf>
    <xf numFmtId="0" fontId="13" fillId="5" borderId="14" xfId="1" applyNumberFormat="1" applyFont="1" applyFill="1" applyBorder="1" applyAlignment="1" applyProtection="1">
      <protection hidden="1"/>
    </xf>
    <xf numFmtId="0" fontId="13" fillId="5" borderId="11" xfId="1" applyNumberFormat="1" applyFont="1" applyFill="1" applyBorder="1" applyAlignment="1" applyProtection="1">
      <protection hidden="1"/>
    </xf>
    <xf numFmtId="167" fontId="12" fillId="5" borderId="0" xfId="3" applyNumberFormat="1" applyFont="1" applyFill="1" applyBorder="1" applyAlignment="1" applyProtection="1">
      <alignment horizontal="center" vertical="center"/>
      <protection hidden="1"/>
    </xf>
    <xf numFmtId="0" fontId="13" fillId="5" borderId="0" xfId="1" applyFont="1" applyFill="1"/>
    <xf numFmtId="0" fontId="4" fillId="5" borderId="11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0" xfId="1" applyFont="1" applyFill="1" applyBorder="1" applyAlignment="1" applyProtection="1">
      <protection hidden="1"/>
    </xf>
    <xf numFmtId="168" fontId="7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5" xfId="1" applyNumberFormat="1" applyFont="1" applyFill="1" applyBorder="1" applyAlignment="1" applyProtection="1">
      <alignment horizontal="center" vertical="center"/>
      <protection hidden="1"/>
    </xf>
    <xf numFmtId="0" fontId="7" fillId="5" borderId="14" xfId="1" applyNumberFormat="1" applyFont="1" applyFill="1" applyBorder="1" applyAlignment="1" applyProtection="1">
      <protection hidden="1"/>
    </xf>
    <xf numFmtId="0" fontId="7" fillId="5" borderId="11" xfId="1" applyNumberFormat="1" applyFont="1" applyFill="1" applyBorder="1" applyAlignment="1" applyProtection="1">
      <alignment horizontal="center"/>
      <protection hidden="1"/>
    </xf>
    <xf numFmtId="0" fontId="7" fillId="5" borderId="0" xfId="1" applyFont="1" applyFill="1"/>
    <xf numFmtId="0" fontId="4" fillId="5" borderId="0" xfId="1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 applyBorder="1"/>
    <xf numFmtId="165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165" fontId="2" fillId="0" borderId="1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165" fontId="7" fillId="0" borderId="5" xfId="3" applyNumberFormat="1" applyFont="1" applyFill="1" applyBorder="1" applyAlignment="1" applyProtection="1">
      <alignment vertical="center"/>
      <protection hidden="1"/>
    </xf>
    <xf numFmtId="0" fontId="7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/>
    <xf numFmtId="2" fontId="5" fillId="0" borderId="1" xfId="3" applyNumberFormat="1" applyFont="1" applyFill="1" applyBorder="1" applyAlignment="1" applyProtection="1">
      <alignment horizontal="right" vertical="center"/>
      <protection hidden="1"/>
    </xf>
    <xf numFmtId="0" fontId="7" fillId="5" borderId="1" xfId="1" applyNumberFormat="1" applyFont="1" applyFill="1" applyBorder="1" applyAlignment="1" applyProtection="1">
      <alignment horizontal="left" vertical="top" wrapText="1"/>
      <protection hidden="1"/>
    </xf>
    <xf numFmtId="0" fontId="0" fillId="6" borderId="0" xfId="0" applyFill="1"/>
    <xf numFmtId="0" fontId="2" fillId="6" borderId="5" xfId="0" applyFont="1" applyFill="1" applyBorder="1" applyAlignment="1">
      <alignment horizontal="justify" vertical="top" wrapText="1"/>
    </xf>
    <xf numFmtId="0" fontId="2" fillId="6" borderId="5" xfId="0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vertical="center"/>
    </xf>
    <xf numFmtId="0" fontId="2" fillId="7" borderId="20" xfId="0" applyFont="1" applyFill="1" applyBorder="1"/>
    <xf numFmtId="0" fontId="2" fillId="7" borderId="21" xfId="0" applyFont="1" applyFill="1" applyBorder="1"/>
    <xf numFmtId="2" fontId="2" fillId="7" borderId="22" xfId="0" applyNumberFormat="1" applyFont="1" applyFill="1" applyBorder="1"/>
    <xf numFmtId="0" fontId="0" fillId="7" borderId="0" xfId="0" applyFill="1"/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vertical="center"/>
    </xf>
    <xf numFmtId="0" fontId="0" fillId="3" borderId="0" xfId="0" applyFill="1"/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top"/>
    </xf>
    <xf numFmtId="0" fontId="14" fillId="3" borderId="0" xfId="0" applyFont="1" applyFill="1"/>
    <xf numFmtId="0" fontId="2" fillId="7" borderId="1" xfId="0" applyFont="1" applyFill="1" applyBorder="1" applyAlignment="1">
      <alignment horizontal="justify" vertical="top" wrapText="1"/>
    </xf>
    <xf numFmtId="0" fontId="2" fillId="7" borderId="1" xfId="0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vertical="center"/>
    </xf>
    <xf numFmtId="0" fontId="2" fillId="7" borderId="1" xfId="1" applyNumberFormat="1" applyFont="1" applyFill="1" applyBorder="1" applyAlignment="1" applyProtection="1">
      <alignment vertical="top" wrapText="1"/>
      <protection hidden="1"/>
    </xf>
    <xf numFmtId="0" fontId="7" fillId="7" borderId="1" xfId="1" applyNumberFormat="1" applyFont="1" applyFill="1" applyBorder="1" applyAlignment="1" applyProtection="1">
      <alignment horizontal="left" vertical="top" wrapText="1"/>
      <protection hidden="1"/>
    </xf>
    <xf numFmtId="0" fontId="14" fillId="7" borderId="0" xfId="0" applyFont="1" applyFill="1"/>
    <xf numFmtId="0" fontId="2" fillId="7" borderId="1" xfId="0" applyFont="1" applyFill="1" applyBorder="1" applyAlignment="1">
      <alignment vertical="top" wrapText="1"/>
    </xf>
    <xf numFmtId="0" fontId="5" fillId="7" borderId="1" xfId="0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/>
    </xf>
    <xf numFmtId="1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1" xfId="1" applyNumberFormat="1" applyFont="1" applyFill="1" applyBorder="1" applyAlignment="1" applyProtection="1">
      <alignment horizontal="center" vertical="center"/>
      <protection hidden="1"/>
    </xf>
    <xf numFmtId="49" fontId="7" fillId="3" borderId="12" xfId="1" applyNumberFormat="1" applyFont="1" applyFill="1" applyBorder="1" applyAlignment="1" applyProtection="1">
      <alignment horizontal="center" vertical="center"/>
      <protection hidden="1"/>
    </xf>
    <xf numFmtId="49" fontId="7" fillId="3" borderId="6" xfId="1" applyNumberFormat="1" applyFont="1" applyFill="1" applyBorder="1" applyAlignment="1" applyProtection="1">
      <alignment horizontal="center" vertical="center"/>
      <protection hidden="1"/>
    </xf>
    <xf numFmtId="1" fontId="7" fillId="3" borderId="1" xfId="1" applyNumberFormat="1" applyFont="1" applyFill="1" applyBorder="1" applyAlignment="1" applyProtection="1">
      <alignment horizontal="center" vertical="center"/>
      <protection hidden="1"/>
    </xf>
    <xf numFmtId="165" fontId="7" fillId="3" borderId="1" xfId="3" applyNumberFormat="1" applyFont="1" applyFill="1" applyBorder="1" applyAlignment="1" applyProtection="1">
      <alignment vertical="center"/>
      <protection hidden="1"/>
    </xf>
    <xf numFmtId="2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0" xfId="1" applyFont="1" applyFill="1" applyBorder="1" applyAlignment="1" applyProtection="1">
      <protection hidden="1"/>
    </xf>
    <xf numFmtId="1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1" xfId="1" applyNumberFormat="1" applyFont="1" applyFill="1" applyBorder="1" applyAlignment="1" applyProtection="1">
      <alignment horizontal="center" vertical="center"/>
      <protection hidden="1"/>
    </xf>
    <xf numFmtId="49" fontId="7" fillId="5" borderId="12" xfId="1" applyNumberFormat="1" applyFont="1" applyFill="1" applyBorder="1" applyAlignment="1" applyProtection="1">
      <alignment horizontal="center" vertical="center"/>
      <protection hidden="1"/>
    </xf>
    <xf numFmtId="49" fontId="7" fillId="5" borderId="6" xfId="1" applyNumberFormat="1" applyFont="1" applyFill="1" applyBorder="1" applyAlignment="1" applyProtection="1">
      <alignment horizontal="center" vertical="center"/>
      <protection hidden="1"/>
    </xf>
    <xf numFmtId="1" fontId="7" fillId="5" borderId="1" xfId="1" applyNumberFormat="1" applyFont="1" applyFill="1" applyBorder="1" applyAlignment="1" applyProtection="1">
      <alignment horizontal="center" vertical="center"/>
      <protection hidden="1"/>
    </xf>
    <xf numFmtId="165" fontId="7" fillId="5" borderId="1" xfId="3" applyNumberFormat="1" applyFont="1" applyFill="1" applyBorder="1" applyAlignment="1" applyProtection="1">
      <alignment vertical="center"/>
      <protection hidden="1"/>
    </xf>
    <xf numFmtId="0" fontId="7" fillId="5" borderId="1" xfId="1" applyNumberFormat="1" applyFont="1" applyFill="1" applyBorder="1" applyAlignment="1" applyProtection="1">
      <alignment vertical="top" wrapText="1"/>
      <protection hidden="1"/>
    </xf>
    <xf numFmtId="0" fontId="7" fillId="5" borderId="11" xfId="1" applyNumberFormat="1" applyFont="1" applyFill="1" applyBorder="1" applyAlignment="1" applyProtection="1">
      <protection hidden="1"/>
    </xf>
    <xf numFmtId="0" fontId="7" fillId="5" borderId="1" xfId="0" applyFont="1" applyFill="1" applyBorder="1" applyAlignment="1">
      <alignment horizontal="left" wrapText="1"/>
    </xf>
    <xf numFmtId="49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" xfId="1" applyNumberFormat="1" applyFont="1" applyFill="1" applyBorder="1" applyAlignment="1" applyProtection="1">
      <alignment horizontal="center" vertical="center"/>
      <protection hidden="1"/>
    </xf>
    <xf numFmtId="0" fontId="7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wrapText="1"/>
    </xf>
    <xf numFmtId="2" fontId="7" fillId="5" borderId="11" xfId="1" applyNumberFormat="1" applyFont="1" applyFill="1" applyBorder="1" applyAlignment="1" applyProtection="1">
      <alignment horizontal="center" vertical="center"/>
      <protection hidden="1"/>
    </xf>
    <xf numFmtId="2" fontId="7" fillId="5" borderId="12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center" vertical="center"/>
      <protection hidden="1"/>
    </xf>
    <xf numFmtId="0" fontId="4" fillId="5" borderId="12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left" vertical="top" wrapText="1"/>
      <protection hidden="1"/>
    </xf>
    <xf numFmtId="0" fontId="7" fillId="5" borderId="0" xfId="1" applyNumberFormat="1" applyFont="1" applyFill="1" applyBorder="1" applyAlignment="1" applyProtection="1">
      <alignment horizontal="center" vertical="center"/>
      <protection hidden="1"/>
    </xf>
    <xf numFmtId="0" fontId="7" fillId="5" borderId="0" xfId="1" applyFont="1" applyFill="1" applyBorder="1"/>
    <xf numFmtId="165" fontId="7" fillId="5" borderId="1" xfId="3" applyNumberFormat="1" applyFont="1" applyFill="1" applyBorder="1" applyAlignment="1" applyProtection="1">
      <alignment horizontal="right" vertical="center"/>
      <protection hidden="1"/>
    </xf>
    <xf numFmtId="0" fontId="7" fillId="5" borderId="30" xfId="0" applyFont="1" applyFill="1" applyBorder="1" applyAlignment="1">
      <alignment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right" vertical="center"/>
    </xf>
    <xf numFmtId="165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10" xfId="1" applyFont="1" applyFill="1" applyBorder="1" applyAlignment="1" applyProtection="1">
      <alignment horizontal="left"/>
      <protection hidden="1"/>
    </xf>
    <xf numFmtId="168" fontId="7" fillId="5" borderId="13" xfId="1" applyNumberFormat="1" applyFont="1" applyFill="1" applyBorder="1" applyAlignment="1" applyProtection="1">
      <alignment horizontal="left" vertical="center" wrapText="1"/>
      <protection hidden="1"/>
    </xf>
    <xf numFmtId="168" fontId="4" fillId="5" borderId="13" xfId="1" applyNumberFormat="1" applyFont="1" applyFill="1" applyBorder="1" applyAlignment="1" applyProtection="1">
      <alignment horizontal="left" vertical="center" wrapText="1"/>
      <protection hidden="1"/>
    </xf>
    <xf numFmtId="0" fontId="4" fillId="5" borderId="15" xfId="1" applyNumberFormat="1" applyFont="1" applyFill="1" applyBorder="1" applyAlignment="1" applyProtection="1">
      <alignment horizontal="left" vertical="center"/>
      <protection hidden="1"/>
    </xf>
    <xf numFmtId="0" fontId="4" fillId="5" borderId="14" xfId="1" applyNumberFormat="1" applyFont="1" applyFill="1" applyBorder="1" applyAlignment="1" applyProtection="1">
      <alignment horizontal="left"/>
      <protection hidden="1"/>
    </xf>
    <xf numFmtId="0" fontId="4" fillId="5" borderId="11" xfId="1" applyNumberFormat="1" applyFont="1" applyFill="1" applyBorder="1" applyAlignment="1" applyProtection="1">
      <alignment horizontal="left"/>
      <protection hidden="1"/>
    </xf>
    <xf numFmtId="1" fontId="4" fillId="5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1" xfId="1" applyNumberFormat="1" applyFont="1" applyFill="1" applyBorder="1" applyAlignment="1" applyProtection="1">
      <alignment horizontal="left" vertical="center"/>
      <protection hidden="1"/>
    </xf>
    <xf numFmtId="49" fontId="4" fillId="5" borderId="12" xfId="1" applyNumberFormat="1" applyFont="1" applyFill="1" applyBorder="1" applyAlignment="1" applyProtection="1">
      <alignment horizontal="left" vertical="center"/>
      <protection hidden="1"/>
    </xf>
    <xf numFmtId="49" fontId="4" fillId="5" borderId="6" xfId="1" applyNumberFormat="1" applyFont="1" applyFill="1" applyBorder="1" applyAlignment="1" applyProtection="1">
      <alignment horizontal="left" vertical="center"/>
      <protection hidden="1"/>
    </xf>
    <xf numFmtId="49" fontId="4" fillId="5" borderId="1" xfId="1" applyNumberFormat="1" applyFont="1" applyFill="1" applyBorder="1" applyAlignment="1" applyProtection="1">
      <alignment horizontal="left" vertical="center"/>
      <protection hidden="1"/>
    </xf>
    <xf numFmtId="165" fontId="4" fillId="5" borderId="1" xfId="3" applyNumberFormat="1" applyFont="1" applyFill="1" applyBorder="1" applyAlignment="1" applyProtection="1">
      <alignment horizontal="right" vertical="center"/>
      <protection hidden="1"/>
    </xf>
    <xf numFmtId="167" fontId="7" fillId="5" borderId="0" xfId="3" applyNumberFormat="1" applyFont="1" applyFill="1" applyBorder="1" applyAlignment="1" applyProtection="1">
      <alignment horizontal="left" vertical="center"/>
      <protection hidden="1"/>
    </xf>
    <xf numFmtId="0" fontId="4" fillId="5" borderId="0" xfId="1" applyFont="1" applyFill="1" applyAlignment="1">
      <alignment horizontal="left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2" fontId="2" fillId="7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7" fillId="5" borderId="15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E47"/>
  <sheetViews>
    <sheetView view="pageBreakPreview" topLeftCell="A19" zoomScale="90" zoomScaleNormal="85" zoomScaleSheetLayoutView="90" workbookViewId="0">
      <selection activeCell="D44" sqref="D44"/>
    </sheetView>
  </sheetViews>
  <sheetFormatPr defaultRowHeight="12.75" x14ac:dyDescent="0.2"/>
  <cols>
    <col min="1" max="1" width="30" style="104" customWidth="1"/>
    <col min="2" max="2" width="62.28515625" style="104" customWidth="1"/>
    <col min="3" max="3" width="18.140625" style="104" hidden="1" customWidth="1"/>
    <col min="4" max="4" width="15.7109375" style="104" customWidth="1"/>
    <col min="5" max="16384" width="9.140625" style="104"/>
  </cols>
  <sheetData>
    <row r="1" spans="1:4" ht="15.75" x14ac:dyDescent="0.25">
      <c r="A1" s="95"/>
      <c r="B1" s="462" t="s">
        <v>21</v>
      </c>
      <c r="C1" s="462"/>
      <c r="D1" s="462"/>
    </row>
    <row r="2" spans="1:4" ht="15.75" x14ac:dyDescent="0.25">
      <c r="A2" s="95"/>
      <c r="B2" s="462" t="s">
        <v>25</v>
      </c>
      <c r="C2" s="462"/>
      <c r="D2" s="462"/>
    </row>
    <row r="3" spans="1:4" ht="15.75" x14ac:dyDescent="0.25">
      <c r="A3" s="95"/>
      <c r="B3" s="462" t="s">
        <v>349</v>
      </c>
      <c r="C3" s="462"/>
      <c r="D3" s="462"/>
    </row>
    <row r="4" spans="1:4" ht="15.75" x14ac:dyDescent="0.25">
      <c r="A4" s="95"/>
      <c r="B4" s="462" t="s">
        <v>26</v>
      </c>
      <c r="C4" s="462"/>
      <c r="D4" s="462"/>
    </row>
    <row r="5" spans="1:4" ht="16.5" customHeight="1" x14ac:dyDescent="0.25">
      <c r="A5" s="95"/>
      <c r="B5" s="462" t="s">
        <v>336</v>
      </c>
      <c r="C5" s="462"/>
      <c r="D5" s="462"/>
    </row>
    <row r="6" spans="1:4" ht="54.75" customHeight="1" x14ac:dyDescent="0.2">
      <c r="A6" s="464" t="s">
        <v>463</v>
      </c>
      <c r="B6" s="464"/>
      <c r="C6" s="464"/>
      <c r="D6" s="464"/>
    </row>
    <row r="7" spans="1:4" ht="15.75" x14ac:dyDescent="0.25">
      <c r="A7" s="101"/>
      <c r="B7" s="102"/>
      <c r="C7" s="103" t="s">
        <v>0</v>
      </c>
      <c r="D7" s="196"/>
    </row>
    <row r="8" spans="1:4" ht="18.75" x14ac:dyDescent="0.2">
      <c r="A8" s="465" t="s">
        <v>1</v>
      </c>
      <c r="B8" s="465" t="s">
        <v>2</v>
      </c>
      <c r="C8" s="466" t="s">
        <v>3</v>
      </c>
      <c r="D8" s="105"/>
    </row>
    <row r="9" spans="1:4" ht="18.75" x14ac:dyDescent="0.2">
      <c r="A9" s="465"/>
      <c r="B9" s="465"/>
      <c r="C9" s="467"/>
      <c r="D9" s="105" t="s">
        <v>317</v>
      </c>
    </row>
    <row r="10" spans="1:4" ht="18.75" x14ac:dyDescent="0.2">
      <c r="A10" s="138" t="s">
        <v>4</v>
      </c>
      <c r="B10" s="106" t="s">
        <v>507</v>
      </c>
      <c r="C10" s="105">
        <f>SUM(C12:C19)</f>
        <v>6392.9520400000001</v>
      </c>
      <c r="D10" s="105">
        <f>D11+D13+D15+D17+D24+D27+D29</f>
        <v>7095.6</v>
      </c>
    </row>
    <row r="11" spans="1:4" ht="18.75" x14ac:dyDescent="0.2">
      <c r="A11" s="139" t="s">
        <v>350</v>
      </c>
      <c r="B11" s="144" t="s">
        <v>508</v>
      </c>
      <c r="C11" s="105"/>
      <c r="D11" s="109">
        <v>610</v>
      </c>
    </row>
    <row r="12" spans="1:4" ht="18.75" x14ac:dyDescent="0.2">
      <c r="A12" s="139" t="s">
        <v>5</v>
      </c>
      <c r="B12" s="107" t="s">
        <v>6</v>
      </c>
      <c r="C12" s="108">
        <v>775</v>
      </c>
      <c r="D12" s="108">
        <v>610</v>
      </c>
    </row>
    <row r="13" spans="1:4" s="199" customFormat="1" ht="37.5" x14ac:dyDescent="0.2">
      <c r="A13" s="139" t="s">
        <v>351</v>
      </c>
      <c r="B13" s="107" t="s">
        <v>352</v>
      </c>
      <c r="C13" s="108"/>
      <c r="D13" s="108">
        <v>1959.3</v>
      </c>
    </row>
    <row r="14" spans="1:4" s="199" customFormat="1" ht="170.25" customHeight="1" x14ac:dyDescent="0.2">
      <c r="A14" s="139" t="s">
        <v>509</v>
      </c>
      <c r="B14" s="107" t="s">
        <v>510</v>
      </c>
      <c r="C14" s="108">
        <v>1078.9520399999999</v>
      </c>
      <c r="D14" s="108">
        <v>1959.3</v>
      </c>
    </row>
    <row r="15" spans="1:4" s="199" customFormat="1" ht="32.25" customHeight="1" x14ac:dyDescent="0.2">
      <c r="A15" s="139" t="s">
        <v>353</v>
      </c>
      <c r="B15" s="107" t="s">
        <v>354</v>
      </c>
      <c r="C15" s="108"/>
      <c r="D15" s="108">
        <v>1030.5</v>
      </c>
    </row>
    <row r="16" spans="1:4" s="199" customFormat="1" ht="27.75" customHeight="1" x14ac:dyDescent="0.2">
      <c r="A16" s="139" t="s">
        <v>7</v>
      </c>
      <c r="B16" s="143" t="s">
        <v>461</v>
      </c>
      <c r="C16" s="109">
        <v>4299</v>
      </c>
      <c r="D16" s="109">
        <v>1030.5</v>
      </c>
    </row>
    <row r="17" spans="1:5" ht="24.75" customHeight="1" x14ac:dyDescent="0.2">
      <c r="A17" s="139" t="s">
        <v>355</v>
      </c>
      <c r="B17" s="107" t="s">
        <v>511</v>
      </c>
      <c r="C17" s="109"/>
      <c r="D17" s="109">
        <f>SUM(D18:D19)</f>
        <v>3424.5</v>
      </c>
    </row>
    <row r="18" spans="1:5" ht="75" x14ac:dyDescent="0.2">
      <c r="A18" s="139" t="s">
        <v>8</v>
      </c>
      <c r="B18" s="107" t="s">
        <v>9</v>
      </c>
      <c r="C18" s="108">
        <v>240</v>
      </c>
      <c r="D18" s="108">
        <v>1124.5</v>
      </c>
    </row>
    <row r="19" spans="1:5" s="199" customFormat="1" ht="18.75" x14ac:dyDescent="0.2">
      <c r="A19" s="139" t="s">
        <v>356</v>
      </c>
      <c r="B19" s="107" t="s">
        <v>10</v>
      </c>
      <c r="C19" s="108"/>
      <c r="D19" s="108">
        <v>2300</v>
      </c>
    </row>
    <row r="20" spans="1:5" s="199" customFormat="1" ht="18.75" x14ac:dyDescent="0.2">
      <c r="A20" s="139" t="s">
        <v>357</v>
      </c>
      <c r="B20" s="107" t="s">
        <v>359</v>
      </c>
      <c r="C20" s="108"/>
      <c r="D20" s="108">
        <v>1000</v>
      </c>
    </row>
    <row r="21" spans="1:5" s="199" customFormat="1" ht="56.25" x14ac:dyDescent="0.2">
      <c r="A21" s="139" t="s">
        <v>358</v>
      </c>
      <c r="B21" s="107" t="s">
        <v>360</v>
      </c>
      <c r="C21" s="108"/>
      <c r="D21" s="108">
        <v>1000</v>
      </c>
    </row>
    <row r="22" spans="1:5" s="199" customFormat="1" ht="18.75" x14ac:dyDescent="0.2">
      <c r="A22" s="139" t="s">
        <v>361</v>
      </c>
      <c r="B22" s="107" t="s">
        <v>363</v>
      </c>
      <c r="C22" s="108"/>
      <c r="D22" s="108">
        <v>1300</v>
      </c>
    </row>
    <row r="23" spans="1:5" s="199" customFormat="1" ht="56.25" x14ac:dyDescent="0.2">
      <c r="A23" s="139" t="s">
        <v>362</v>
      </c>
      <c r="B23" s="107" t="s">
        <v>364</v>
      </c>
      <c r="C23" s="108"/>
      <c r="D23" s="108">
        <v>1300</v>
      </c>
    </row>
    <row r="24" spans="1:5" s="199" customFormat="1" ht="56.25" x14ac:dyDescent="0.2">
      <c r="A24" s="139" t="s">
        <v>365</v>
      </c>
      <c r="B24" s="107" t="s">
        <v>366</v>
      </c>
      <c r="C24" s="108"/>
      <c r="D24" s="108">
        <f>D25</f>
        <v>59.3</v>
      </c>
    </row>
    <row r="25" spans="1:5" ht="112.5" x14ac:dyDescent="0.2">
      <c r="A25" s="139" t="s">
        <v>367</v>
      </c>
      <c r="B25" s="107" t="s">
        <v>368</v>
      </c>
      <c r="C25" s="108"/>
      <c r="D25" s="108">
        <v>59.3</v>
      </c>
    </row>
    <row r="26" spans="1:5" ht="37.5" x14ac:dyDescent="0.2">
      <c r="A26" s="139" t="s">
        <v>546</v>
      </c>
      <c r="B26" s="107" t="s">
        <v>512</v>
      </c>
      <c r="C26" s="108"/>
      <c r="D26" s="108">
        <v>7</v>
      </c>
    </row>
    <row r="27" spans="1:5" ht="37.5" x14ac:dyDescent="0.2">
      <c r="A27" s="139" t="s">
        <v>369</v>
      </c>
      <c r="B27" s="107" t="s">
        <v>370</v>
      </c>
      <c r="C27" s="108"/>
      <c r="D27" s="108">
        <v>7</v>
      </c>
    </row>
    <row r="28" spans="1:5" ht="18.75" x14ac:dyDescent="0.3">
      <c r="A28" s="139" t="s">
        <v>547</v>
      </c>
      <c r="B28" s="379" t="s">
        <v>548</v>
      </c>
      <c r="C28" s="108"/>
      <c r="D28" s="108">
        <v>5</v>
      </c>
    </row>
    <row r="29" spans="1:5" ht="131.25" x14ac:dyDescent="0.2">
      <c r="A29" s="139" t="s">
        <v>545</v>
      </c>
      <c r="B29" s="107" t="s">
        <v>549</v>
      </c>
      <c r="C29" s="108"/>
      <c r="D29" s="108">
        <v>5</v>
      </c>
    </row>
    <row r="30" spans="1:5" s="317" customFormat="1" ht="18.75" x14ac:dyDescent="0.2">
      <c r="A30" s="138" t="s">
        <v>11</v>
      </c>
      <c r="B30" s="106" t="s">
        <v>12</v>
      </c>
      <c r="C30" s="350" t="e">
        <f>SUM(C40+#REF!+C31+#REF!)</f>
        <v>#REF!</v>
      </c>
      <c r="D30" s="350">
        <f>D31+D36+D38+D40+D44</f>
        <v>10360.200000000001</v>
      </c>
      <c r="E30" s="104"/>
    </row>
    <row r="31" spans="1:5" s="317" customFormat="1" ht="37.5" x14ac:dyDescent="0.3">
      <c r="A31" s="351" t="s">
        <v>330</v>
      </c>
      <c r="B31" s="6" t="s">
        <v>513</v>
      </c>
      <c r="C31" s="108">
        <v>4044.8</v>
      </c>
      <c r="D31" s="108">
        <f>SUM(D32+D34)</f>
        <v>6041.5</v>
      </c>
      <c r="E31" s="104"/>
    </row>
    <row r="32" spans="1:5" s="199" customFormat="1" ht="37.5" x14ac:dyDescent="0.2">
      <c r="A32" s="139" t="s">
        <v>331</v>
      </c>
      <c r="B32" s="107" t="s">
        <v>14</v>
      </c>
      <c r="C32" s="108">
        <v>4044.8</v>
      </c>
      <c r="D32" s="108">
        <v>5264.2</v>
      </c>
      <c r="E32" s="104"/>
    </row>
    <row r="33" spans="1:5" s="199" customFormat="1" ht="59.25" customHeight="1" x14ac:dyDescent="0.2">
      <c r="A33" s="139" t="s">
        <v>332</v>
      </c>
      <c r="B33" s="107" t="s">
        <v>514</v>
      </c>
      <c r="C33" s="108">
        <v>4044.8</v>
      </c>
      <c r="D33" s="108">
        <v>5264.2</v>
      </c>
    </row>
    <row r="34" spans="1:5" s="199" customFormat="1" ht="59.25" customHeight="1" x14ac:dyDescent="0.2">
      <c r="A34" s="139" t="s">
        <v>535</v>
      </c>
      <c r="B34" s="107" t="s">
        <v>537</v>
      </c>
      <c r="C34" s="108"/>
      <c r="D34" s="108">
        <v>777.3</v>
      </c>
    </row>
    <row r="35" spans="1:5" s="199" customFormat="1" ht="59.25" customHeight="1" x14ac:dyDescent="0.2">
      <c r="A35" s="139" t="s">
        <v>536</v>
      </c>
      <c r="B35" s="107" t="s">
        <v>538</v>
      </c>
      <c r="C35" s="108"/>
      <c r="D35" s="108">
        <v>777.3</v>
      </c>
    </row>
    <row r="36" spans="1:5" s="317" customFormat="1" ht="56.25" x14ac:dyDescent="0.2">
      <c r="A36" s="139" t="s">
        <v>516</v>
      </c>
      <c r="B36" s="107" t="s">
        <v>517</v>
      </c>
      <c r="C36" s="108"/>
      <c r="D36" s="108">
        <v>1106.3</v>
      </c>
      <c r="E36" s="104"/>
    </row>
    <row r="37" spans="1:5" s="317" customFormat="1" ht="56.25" x14ac:dyDescent="0.2">
      <c r="A37" s="139" t="s">
        <v>518</v>
      </c>
      <c r="B37" s="107" t="s">
        <v>519</v>
      </c>
      <c r="C37" s="108"/>
      <c r="D37" s="108">
        <v>1106.3</v>
      </c>
      <c r="E37" s="104"/>
    </row>
    <row r="38" spans="1:5" s="317" customFormat="1" ht="56.25" x14ac:dyDescent="0.2">
      <c r="A38" s="139" t="s">
        <v>371</v>
      </c>
      <c r="B38" s="107" t="s">
        <v>372</v>
      </c>
      <c r="C38" s="108"/>
      <c r="D38" s="108">
        <v>1588.7</v>
      </c>
      <c r="E38" s="104"/>
    </row>
    <row r="39" spans="1:5" s="317" customFormat="1" ht="75" x14ac:dyDescent="0.2">
      <c r="A39" s="139" t="s">
        <v>520</v>
      </c>
      <c r="B39" s="107" t="s">
        <v>521</v>
      </c>
      <c r="C39" s="108"/>
      <c r="D39" s="108">
        <v>1588.7</v>
      </c>
      <c r="E39" s="104"/>
    </row>
    <row r="40" spans="1:5" s="199" customFormat="1" ht="37.5" x14ac:dyDescent="0.2">
      <c r="A40" s="139" t="s">
        <v>333</v>
      </c>
      <c r="B40" s="107" t="s">
        <v>16</v>
      </c>
      <c r="C40" s="108" t="e">
        <f>C42+#REF!</f>
        <v>#REF!</v>
      </c>
      <c r="D40" s="108">
        <f>SUM(D41+D42)</f>
        <v>145.60000000000002</v>
      </c>
    </row>
    <row r="41" spans="1:5" s="199" customFormat="1" ht="75" x14ac:dyDescent="0.2">
      <c r="A41" s="139" t="s">
        <v>334</v>
      </c>
      <c r="B41" s="107" t="s">
        <v>515</v>
      </c>
      <c r="C41" s="108">
        <v>74.400000000000006</v>
      </c>
      <c r="D41" s="108">
        <v>141.80000000000001</v>
      </c>
    </row>
    <row r="42" spans="1:5" s="199" customFormat="1" ht="56.25" x14ac:dyDescent="0.2">
      <c r="A42" s="139" t="s">
        <v>335</v>
      </c>
      <c r="B42" s="107" t="s">
        <v>18</v>
      </c>
      <c r="C42" s="108">
        <v>3.8</v>
      </c>
      <c r="D42" s="108">
        <v>3.8</v>
      </c>
    </row>
    <row r="43" spans="1:5" s="199" customFormat="1" ht="18.75" x14ac:dyDescent="0.2">
      <c r="A43" s="139" t="s">
        <v>553</v>
      </c>
      <c r="B43" s="107" t="s">
        <v>19</v>
      </c>
      <c r="C43" s="108"/>
      <c r="D43" s="108">
        <v>1478.1</v>
      </c>
    </row>
    <row r="44" spans="1:5" s="199" customFormat="1" ht="37.5" x14ac:dyDescent="0.2">
      <c r="A44" s="139" t="s">
        <v>554</v>
      </c>
      <c r="B44" s="107" t="s">
        <v>555</v>
      </c>
      <c r="C44" s="108"/>
      <c r="D44" s="108">
        <v>1478.1</v>
      </c>
    </row>
    <row r="45" spans="1:5" s="317" customFormat="1" ht="69" customHeight="1" x14ac:dyDescent="0.2">
      <c r="A45" s="352"/>
      <c r="B45" s="106" t="s">
        <v>20</v>
      </c>
      <c r="C45" s="350" t="e">
        <f>C30+C10</f>
        <v>#REF!</v>
      </c>
      <c r="D45" s="350">
        <f>D30+D10</f>
        <v>17455.800000000003</v>
      </c>
    </row>
    <row r="46" spans="1:5" ht="112.5" x14ac:dyDescent="0.3">
      <c r="A46" s="145" t="s">
        <v>374</v>
      </c>
      <c r="B46" s="463" t="s">
        <v>464</v>
      </c>
      <c r="C46" s="463"/>
      <c r="D46" s="463"/>
    </row>
    <row r="47" spans="1:5" ht="111" customHeight="1" x14ac:dyDescent="0.2"/>
  </sheetData>
  <mergeCells count="10">
    <mergeCell ref="B1:D1"/>
    <mergeCell ref="B2:D2"/>
    <mergeCell ref="B3:D3"/>
    <mergeCell ref="B4:D4"/>
    <mergeCell ref="B46:D46"/>
    <mergeCell ref="A6:D6"/>
    <mergeCell ref="A8:A9"/>
    <mergeCell ref="B8:B9"/>
    <mergeCell ref="C8:C9"/>
    <mergeCell ref="B5:D5"/>
  </mergeCells>
  <phoneticPr fontId="0" type="noConversion"/>
  <pageMargins left="0.7" right="0.7" top="0.75" bottom="0.75" header="0.3" footer="0.3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topLeftCell="B5" zoomScale="85" zoomScaleNormal="100" zoomScaleSheetLayoutView="70" workbookViewId="0">
      <selection activeCell="C31" sqref="C31:E31"/>
    </sheetView>
  </sheetViews>
  <sheetFormatPr defaultRowHeight="15.75" x14ac:dyDescent="0.25"/>
  <cols>
    <col min="1" max="1" width="0.42578125" style="1" hidden="1" customWidth="1"/>
    <col min="2" max="2" width="27" style="95" customWidth="1"/>
    <col min="3" max="3" width="62.42578125" style="1" customWidth="1"/>
    <col min="4" max="4" width="13.5703125" style="98" customWidth="1"/>
    <col min="5" max="5" width="3.28515625" style="1" customWidth="1"/>
    <col min="6" max="16384" width="9.140625" style="1"/>
  </cols>
  <sheetData>
    <row r="1" spans="2:8" hidden="1" x14ac:dyDescent="0.25">
      <c r="C1" s="314" t="s">
        <v>21</v>
      </c>
      <c r="D1" s="1"/>
    </row>
    <row r="2" spans="2:8" hidden="1" x14ac:dyDescent="0.25">
      <c r="C2" s="314" t="s">
        <v>22</v>
      </c>
      <c r="D2" s="1"/>
    </row>
    <row r="3" spans="2:8" hidden="1" x14ac:dyDescent="0.25">
      <c r="C3" s="314" t="s">
        <v>23</v>
      </c>
      <c r="D3" s="1"/>
    </row>
    <row r="4" spans="2:8" hidden="1" x14ac:dyDescent="0.25">
      <c r="C4" s="314" t="s">
        <v>24</v>
      </c>
      <c r="D4" s="1"/>
    </row>
    <row r="5" spans="2:8" ht="21.75" customHeight="1" x14ac:dyDescent="0.25">
      <c r="C5" s="462" t="s">
        <v>465</v>
      </c>
      <c r="D5" s="462"/>
    </row>
    <row r="6" spans="2:8" x14ac:dyDescent="0.25">
      <c r="C6" s="462" t="s">
        <v>25</v>
      </c>
      <c r="D6" s="462"/>
    </row>
    <row r="7" spans="2:8" x14ac:dyDescent="0.25">
      <c r="C7" s="462" t="s">
        <v>373</v>
      </c>
      <c r="D7" s="462"/>
    </row>
    <row r="8" spans="2:8" x14ac:dyDescent="0.25">
      <c r="C8" s="462" t="s">
        <v>26</v>
      </c>
      <c r="D8" s="462"/>
      <c r="H8" s="96"/>
    </row>
    <row r="9" spans="2:8" x14ac:dyDescent="0.25">
      <c r="C9" s="462" t="s">
        <v>337</v>
      </c>
      <c r="D9" s="462"/>
    </row>
    <row r="10" spans="2:8" ht="17.25" customHeight="1" x14ac:dyDescent="0.25">
      <c r="B10" s="1"/>
      <c r="C10" s="462"/>
      <c r="D10" s="470"/>
    </row>
    <row r="11" spans="2:8" ht="15.75" customHeight="1" x14ac:dyDescent="0.25">
      <c r="B11" s="97"/>
      <c r="C11" s="471"/>
      <c r="D11" s="472"/>
    </row>
    <row r="12" spans="2:8" ht="34.5" customHeight="1" x14ac:dyDescent="0.25">
      <c r="B12" s="473" t="s">
        <v>466</v>
      </c>
      <c r="C12" s="473"/>
      <c r="D12" s="474"/>
    </row>
    <row r="13" spans="2:8" ht="15" customHeight="1" x14ac:dyDescent="0.25">
      <c r="D13" s="98" t="s">
        <v>0</v>
      </c>
    </row>
    <row r="14" spans="2:8" ht="9.75" customHeight="1" x14ac:dyDescent="0.25">
      <c r="B14" s="468" t="s">
        <v>1</v>
      </c>
      <c r="C14" s="468" t="s">
        <v>2</v>
      </c>
      <c r="D14" s="468" t="s">
        <v>3</v>
      </c>
    </row>
    <row r="15" spans="2:8" ht="15" customHeight="1" x14ac:dyDescent="0.25">
      <c r="B15" s="468"/>
      <c r="C15" s="468"/>
      <c r="D15" s="468"/>
    </row>
    <row r="16" spans="2:8" s="319" customFormat="1" ht="21" customHeight="1" x14ac:dyDescent="0.25">
      <c r="B16" s="353" t="s">
        <v>11</v>
      </c>
      <c r="C16" s="354" t="s">
        <v>12</v>
      </c>
      <c r="D16" s="355">
        <f>SUM(D17+D20+D22+D24+D26+D30)</f>
        <v>10360.200000000001</v>
      </c>
      <c r="E16" s="1"/>
    </row>
    <row r="17" spans="2:5" s="96" customFormat="1" ht="35.25" customHeight="1" x14ac:dyDescent="0.25">
      <c r="B17" s="140" t="s">
        <v>330</v>
      </c>
      <c r="C17" s="141" t="s">
        <v>13</v>
      </c>
      <c r="D17" s="100">
        <f>D18</f>
        <v>5264.2</v>
      </c>
    </row>
    <row r="18" spans="2:5" ht="22.5" customHeight="1" x14ac:dyDescent="0.25">
      <c r="B18" s="99" t="s">
        <v>331</v>
      </c>
      <c r="C18" s="99" t="s">
        <v>14</v>
      </c>
      <c r="D18" s="100">
        <f>D19</f>
        <v>5264.2</v>
      </c>
    </row>
    <row r="19" spans="2:5" s="96" customFormat="1" ht="30" customHeight="1" x14ac:dyDescent="0.25">
      <c r="B19" s="99" t="s">
        <v>332</v>
      </c>
      <c r="C19" s="99" t="s">
        <v>15</v>
      </c>
      <c r="D19" s="100">
        <f>'№ 1'!D33</f>
        <v>5264.2</v>
      </c>
    </row>
    <row r="20" spans="2:5" s="96" customFormat="1" ht="30" customHeight="1" x14ac:dyDescent="0.25">
      <c r="B20" s="99" t="s">
        <v>535</v>
      </c>
      <c r="C20" s="99" t="s">
        <v>537</v>
      </c>
      <c r="D20" s="100">
        <v>777.3</v>
      </c>
    </row>
    <row r="21" spans="2:5" s="96" customFormat="1" ht="30" customHeight="1" x14ac:dyDescent="0.25">
      <c r="B21" s="99" t="s">
        <v>536</v>
      </c>
      <c r="C21" s="99" t="s">
        <v>538</v>
      </c>
      <c r="D21" s="100">
        <v>777.3</v>
      </c>
    </row>
    <row r="22" spans="2:5" s="318" customFormat="1" ht="66" customHeight="1" x14ac:dyDescent="0.25">
      <c r="B22" s="356" t="s">
        <v>516</v>
      </c>
      <c r="C22" s="99" t="s">
        <v>517</v>
      </c>
      <c r="D22" s="100">
        <v>1106.3</v>
      </c>
      <c r="E22" s="108"/>
    </row>
    <row r="23" spans="2:5" s="318" customFormat="1" ht="59.25" customHeight="1" x14ac:dyDescent="0.25">
      <c r="B23" s="356" t="s">
        <v>518</v>
      </c>
      <c r="C23" s="99" t="s">
        <v>519</v>
      </c>
      <c r="D23" s="100">
        <v>1106.3</v>
      </c>
      <c r="E23" s="108"/>
    </row>
    <row r="24" spans="2:5" s="318" customFormat="1" ht="40.5" customHeight="1" x14ac:dyDescent="0.25">
      <c r="B24" s="356" t="s">
        <v>371</v>
      </c>
      <c r="C24" s="99" t="s">
        <v>372</v>
      </c>
      <c r="D24" s="100">
        <v>1588.7</v>
      </c>
      <c r="E24" s="108"/>
    </row>
    <row r="25" spans="2:5" s="318" customFormat="1" ht="57.75" customHeight="1" x14ac:dyDescent="0.25">
      <c r="B25" s="356" t="s">
        <v>520</v>
      </c>
      <c r="C25" s="99" t="s">
        <v>521</v>
      </c>
      <c r="D25" s="100">
        <v>1588.7</v>
      </c>
      <c r="E25" s="108"/>
    </row>
    <row r="26" spans="2:5" ht="48" customHeight="1" x14ac:dyDescent="0.25">
      <c r="B26" s="99" t="s">
        <v>333</v>
      </c>
      <c r="C26" s="99" t="s">
        <v>16</v>
      </c>
      <c r="D26" s="100">
        <f>D28+D27</f>
        <v>145.60000000000002</v>
      </c>
    </row>
    <row r="27" spans="2:5" ht="54" customHeight="1" x14ac:dyDescent="0.25">
      <c r="B27" s="99" t="s">
        <v>334</v>
      </c>
      <c r="C27" s="99" t="s">
        <v>17</v>
      </c>
      <c r="D27" s="100">
        <f>'№ 1'!D41</f>
        <v>141.80000000000001</v>
      </c>
    </row>
    <row r="28" spans="2:5" ht="54" customHeight="1" x14ac:dyDescent="0.25">
      <c r="B28" s="99" t="s">
        <v>335</v>
      </c>
      <c r="C28" s="99" t="s">
        <v>18</v>
      </c>
      <c r="D28" s="100">
        <v>3.8</v>
      </c>
    </row>
    <row r="29" spans="2:5" ht="54" customHeight="1" x14ac:dyDescent="0.25">
      <c r="B29" s="356" t="s">
        <v>553</v>
      </c>
      <c r="C29" s="99" t="s">
        <v>19</v>
      </c>
      <c r="D29" s="100">
        <v>1478.1</v>
      </c>
    </row>
    <row r="30" spans="2:5" ht="45" customHeight="1" x14ac:dyDescent="0.25">
      <c r="B30" s="356" t="s">
        <v>554</v>
      </c>
      <c r="C30" s="99" t="s">
        <v>555</v>
      </c>
      <c r="D30" s="100">
        <v>1478.1</v>
      </c>
      <c r="E30" s="195"/>
    </row>
    <row r="31" spans="2:5" ht="127.5" customHeight="1" x14ac:dyDescent="0.3">
      <c r="B31" s="145" t="s">
        <v>374</v>
      </c>
      <c r="C31" s="463" t="s">
        <v>464</v>
      </c>
      <c r="D31" s="463"/>
      <c r="E31" s="469"/>
    </row>
  </sheetData>
  <mergeCells count="12">
    <mergeCell ref="C31:E31"/>
    <mergeCell ref="C9:D9"/>
    <mergeCell ref="C10:D10"/>
    <mergeCell ref="C11:D11"/>
    <mergeCell ref="B12:D12"/>
    <mergeCell ref="C5:D5"/>
    <mergeCell ref="C6:D6"/>
    <mergeCell ref="C7:D7"/>
    <mergeCell ref="C8:D8"/>
    <mergeCell ref="B14:B15"/>
    <mergeCell ref="C14:C15"/>
    <mergeCell ref="D14:D15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view="pageBreakPreview" topLeftCell="A10" zoomScale="80" zoomScaleNormal="100" zoomScaleSheetLayoutView="80" workbookViewId="0">
      <selection activeCell="C43" sqref="C43"/>
    </sheetView>
  </sheetViews>
  <sheetFormatPr defaultRowHeight="18.75" x14ac:dyDescent="0.3"/>
  <cols>
    <col min="1" max="1" width="6.5703125" style="84" customWidth="1"/>
    <col min="2" max="2" width="58.7109375" style="84" customWidth="1"/>
    <col min="3" max="3" width="19.85546875" style="84" customWidth="1"/>
    <col min="4" max="4" width="13.85546875" style="84" customWidth="1"/>
    <col min="5" max="5" width="0.42578125" style="84" customWidth="1"/>
    <col min="6" max="16384" width="9.140625" style="84"/>
  </cols>
  <sheetData>
    <row r="1" spans="1:5" ht="1.5" customHeight="1" x14ac:dyDescent="0.3">
      <c r="B1" s="479"/>
      <c r="C1" s="479"/>
      <c r="D1" s="479"/>
      <c r="E1" s="479"/>
    </row>
    <row r="2" spans="1:5" ht="17.25" hidden="1" customHeight="1" x14ac:dyDescent="0.3">
      <c r="B2" s="479"/>
      <c r="C2" s="479"/>
      <c r="D2" s="479"/>
      <c r="E2" s="479"/>
    </row>
    <row r="3" spans="1:5" ht="16.5" hidden="1" customHeight="1" x14ac:dyDescent="0.3">
      <c r="B3" s="479"/>
      <c r="C3" s="479"/>
      <c r="D3" s="479"/>
      <c r="E3" s="479"/>
    </row>
    <row r="4" spans="1:5" ht="21" customHeight="1" x14ac:dyDescent="0.3">
      <c r="B4" s="480" t="s">
        <v>494</v>
      </c>
      <c r="C4" s="480"/>
      <c r="D4" s="480"/>
      <c r="E4" s="480"/>
    </row>
    <row r="5" spans="1:5" ht="18" customHeight="1" x14ac:dyDescent="0.3">
      <c r="B5" s="480" t="s">
        <v>308</v>
      </c>
      <c r="C5" s="480"/>
      <c r="D5" s="480"/>
      <c r="E5" s="480"/>
    </row>
    <row r="6" spans="1:5" ht="43.5" customHeight="1" x14ac:dyDescent="0.3">
      <c r="B6" s="481" t="s">
        <v>375</v>
      </c>
      <c r="C6" s="481"/>
      <c r="D6" s="481"/>
      <c r="E6" s="481"/>
    </row>
    <row r="7" spans="1:5" ht="42" customHeight="1" x14ac:dyDescent="0.3">
      <c r="B7" s="481" t="s">
        <v>309</v>
      </c>
      <c r="C7" s="481"/>
      <c r="D7" s="481"/>
      <c r="E7" s="481"/>
    </row>
    <row r="8" spans="1:5" ht="21" customHeight="1" x14ac:dyDescent="0.3">
      <c r="B8" s="481" t="s">
        <v>338</v>
      </c>
      <c r="C8" s="481"/>
      <c r="D8" s="481"/>
      <c r="E8" s="481"/>
    </row>
    <row r="9" spans="1:5" ht="21" customHeight="1" x14ac:dyDescent="0.3">
      <c r="B9" s="476"/>
      <c r="C9" s="476"/>
      <c r="D9" s="477"/>
      <c r="E9" s="477"/>
    </row>
    <row r="10" spans="1:5" ht="16.5" customHeight="1" x14ac:dyDescent="0.3">
      <c r="B10" s="478" t="s">
        <v>28</v>
      </c>
      <c r="C10" s="478"/>
      <c r="D10" s="478"/>
    </row>
    <row r="11" spans="1:5" ht="16.5" customHeight="1" x14ac:dyDescent="0.3">
      <c r="B11" s="478" t="s">
        <v>467</v>
      </c>
      <c r="C11" s="478"/>
      <c r="D11" s="478"/>
    </row>
    <row r="12" spans="1:5" ht="22.5" customHeight="1" x14ac:dyDescent="0.3"/>
    <row r="13" spans="1:5" ht="43.5" customHeight="1" x14ac:dyDescent="0.3">
      <c r="A13" s="2" t="s">
        <v>29</v>
      </c>
      <c r="B13" s="3" t="s">
        <v>30</v>
      </c>
      <c r="C13" s="316" t="s">
        <v>31</v>
      </c>
      <c r="D13" s="85" t="s">
        <v>317</v>
      </c>
    </row>
    <row r="14" spans="1:5" s="320" customFormat="1" ht="21.75" customHeight="1" x14ac:dyDescent="0.3">
      <c r="A14" s="357"/>
      <c r="B14" s="358" t="s">
        <v>32</v>
      </c>
      <c r="C14" s="359" t="s">
        <v>33</v>
      </c>
      <c r="D14" s="360">
        <f>SUM(D16+D24+D26+D29+D32+D36+D38+D41+D43)</f>
        <v>18802.8</v>
      </c>
    </row>
    <row r="15" spans="1:5" x14ac:dyDescent="0.3">
      <c r="A15" s="86"/>
      <c r="B15" s="4" t="s">
        <v>34</v>
      </c>
      <c r="C15" s="5"/>
      <c r="D15" s="18"/>
    </row>
    <row r="16" spans="1:5" s="320" customFormat="1" x14ac:dyDescent="0.3">
      <c r="A16" s="361">
        <v>1</v>
      </c>
      <c r="B16" s="358" t="s">
        <v>35</v>
      </c>
      <c r="C16" s="362" t="s">
        <v>36</v>
      </c>
      <c r="D16" s="261">
        <f>SUM(D17:D23)</f>
        <v>7153.0999999999995</v>
      </c>
    </row>
    <row r="17" spans="1:5" ht="39" customHeight="1" x14ac:dyDescent="0.3">
      <c r="A17" s="3"/>
      <c r="B17" s="6" t="s">
        <v>37</v>
      </c>
      <c r="C17" s="7" t="s">
        <v>38</v>
      </c>
      <c r="D17" s="8">
        <v>973.4</v>
      </c>
    </row>
    <row r="18" spans="1:5" ht="3.75" hidden="1" customHeight="1" x14ac:dyDescent="0.3">
      <c r="A18" s="3"/>
      <c r="B18" s="6"/>
      <c r="C18" s="7"/>
      <c r="D18" s="8"/>
    </row>
    <row r="19" spans="1:5" ht="39.75" customHeight="1" x14ac:dyDescent="0.3">
      <c r="A19" s="3"/>
      <c r="B19" s="9" t="s">
        <v>39</v>
      </c>
      <c r="C19" s="7" t="s">
        <v>40</v>
      </c>
      <c r="D19" s="8">
        <v>4833.2</v>
      </c>
    </row>
    <row r="20" spans="1:5" ht="60.75" customHeight="1" x14ac:dyDescent="0.3">
      <c r="A20" s="3"/>
      <c r="B20" s="9" t="s">
        <v>310</v>
      </c>
      <c r="C20" s="7" t="s">
        <v>41</v>
      </c>
      <c r="D20" s="8">
        <v>88.8</v>
      </c>
    </row>
    <row r="21" spans="1:5" ht="60.75" customHeight="1" x14ac:dyDescent="0.3">
      <c r="A21" s="131"/>
      <c r="B21" s="9" t="s">
        <v>539</v>
      </c>
      <c r="C21" s="7" t="s">
        <v>540</v>
      </c>
      <c r="D21" s="8">
        <v>327.7</v>
      </c>
    </row>
    <row r="22" spans="1:5" x14ac:dyDescent="0.3">
      <c r="A22" s="131"/>
      <c r="B22" s="12" t="s">
        <v>42</v>
      </c>
      <c r="C22" s="7" t="s">
        <v>43</v>
      </c>
      <c r="D22" s="8">
        <v>20</v>
      </c>
    </row>
    <row r="23" spans="1:5" s="320" customFormat="1" x14ac:dyDescent="0.3">
      <c r="A23" s="3"/>
      <c r="B23" s="3" t="s">
        <v>44</v>
      </c>
      <c r="C23" s="7" t="s">
        <v>45</v>
      </c>
      <c r="D23" s="8">
        <v>910</v>
      </c>
    </row>
    <row r="24" spans="1:5" s="202" customFormat="1" ht="25.5" customHeight="1" x14ac:dyDescent="0.3">
      <c r="A24" s="11">
        <v>2</v>
      </c>
      <c r="B24" s="262" t="s">
        <v>46</v>
      </c>
      <c r="C24" s="263" t="s">
        <v>47</v>
      </c>
      <c r="D24" s="264">
        <v>141.80000000000001</v>
      </c>
      <c r="E24" s="84"/>
    </row>
    <row r="25" spans="1:5" ht="22.5" customHeight="1" x14ac:dyDescent="0.3">
      <c r="A25" s="2"/>
      <c r="B25" s="12" t="s">
        <v>48</v>
      </c>
      <c r="C25" s="13" t="s">
        <v>49</v>
      </c>
      <c r="D25" s="94">
        <v>141.80000000000001</v>
      </c>
    </row>
    <row r="26" spans="1:5" s="202" customFormat="1" ht="45" customHeight="1" x14ac:dyDescent="0.3">
      <c r="A26" s="11">
        <v>3</v>
      </c>
      <c r="B26" s="265" t="s">
        <v>343</v>
      </c>
      <c r="C26" s="266" t="s">
        <v>340</v>
      </c>
      <c r="D26" s="105">
        <v>15</v>
      </c>
      <c r="E26" s="84"/>
    </row>
    <row r="27" spans="1:5" ht="40.5" customHeight="1" x14ac:dyDescent="0.3">
      <c r="A27" s="2"/>
      <c r="B27" s="143" t="s">
        <v>457</v>
      </c>
      <c r="C27" s="142" t="s">
        <v>341</v>
      </c>
      <c r="D27" s="109">
        <v>10</v>
      </c>
    </row>
    <row r="28" spans="1:5" ht="43.5" customHeight="1" x14ac:dyDescent="0.3">
      <c r="A28" s="2"/>
      <c r="B28" s="143" t="s">
        <v>345</v>
      </c>
      <c r="C28" s="142" t="s">
        <v>342</v>
      </c>
      <c r="D28" s="109">
        <v>5</v>
      </c>
    </row>
    <row r="29" spans="1:5" s="202" customFormat="1" x14ac:dyDescent="0.3">
      <c r="A29" s="11">
        <v>4</v>
      </c>
      <c r="B29" s="262" t="s">
        <v>51</v>
      </c>
      <c r="C29" s="267" t="s">
        <v>52</v>
      </c>
      <c r="D29" s="261">
        <f>SUM(D30+D31)</f>
        <v>3174.5</v>
      </c>
      <c r="E29" s="84"/>
    </row>
    <row r="30" spans="1:5" ht="21.75" customHeight="1" x14ac:dyDescent="0.3">
      <c r="A30" s="10"/>
      <c r="B30" s="12" t="s">
        <v>53</v>
      </c>
      <c r="C30" s="14" t="s">
        <v>54</v>
      </c>
      <c r="D30" s="8">
        <v>3174.5</v>
      </c>
    </row>
    <row r="31" spans="1:5" ht="37.5" x14ac:dyDescent="0.3">
      <c r="A31" s="10"/>
      <c r="B31" s="12" t="s">
        <v>55</v>
      </c>
      <c r="C31" s="194" t="s">
        <v>458</v>
      </c>
      <c r="D31" s="108">
        <v>0</v>
      </c>
    </row>
    <row r="32" spans="1:5" s="320" customFormat="1" ht="33.75" customHeight="1" x14ac:dyDescent="0.3">
      <c r="A32" s="11">
        <v>5</v>
      </c>
      <c r="B32" s="262" t="s">
        <v>56</v>
      </c>
      <c r="C32" s="267" t="s">
        <v>57</v>
      </c>
      <c r="D32" s="261">
        <v>941.2</v>
      </c>
    </row>
    <row r="33" spans="1:5" s="320" customFormat="1" ht="24.75" customHeight="1" x14ac:dyDescent="0.3">
      <c r="A33" s="11"/>
      <c r="B33" s="12" t="s">
        <v>377</v>
      </c>
      <c r="C33" s="14" t="s">
        <v>376</v>
      </c>
      <c r="D33" s="8">
        <v>912.2</v>
      </c>
    </row>
    <row r="34" spans="1:5" s="320" customFormat="1" ht="25.5" customHeight="1" x14ac:dyDescent="0.3">
      <c r="A34" s="11"/>
      <c r="B34" s="12" t="s">
        <v>59</v>
      </c>
      <c r="C34" s="14" t="s">
        <v>60</v>
      </c>
      <c r="D34" s="8">
        <v>0</v>
      </c>
    </row>
    <row r="35" spans="1:5" ht="39.75" customHeight="1" x14ac:dyDescent="0.3">
      <c r="A35" s="11"/>
      <c r="B35" s="268" t="s">
        <v>469</v>
      </c>
      <c r="C35" s="14" t="s">
        <v>470</v>
      </c>
      <c r="D35" s="8">
        <v>29</v>
      </c>
    </row>
    <row r="36" spans="1:5" s="202" customFormat="1" x14ac:dyDescent="0.3">
      <c r="A36" s="11">
        <v>6</v>
      </c>
      <c r="B36" s="262" t="s">
        <v>61</v>
      </c>
      <c r="C36" s="267" t="s">
        <v>62</v>
      </c>
      <c r="D36" s="261">
        <v>6.3</v>
      </c>
      <c r="E36" s="84"/>
    </row>
    <row r="37" spans="1:5" x14ac:dyDescent="0.3">
      <c r="A37" s="2"/>
      <c r="B37" s="12" t="s">
        <v>306</v>
      </c>
      <c r="C37" s="14" t="s">
        <v>63</v>
      </c>
      <c r="D37" s="8">
        <v>6.3</v>
      </c>
    </row>
    <row r="38" spans="1:5" s="321" customFormat="1" ht="24" customHeight="1" x14ac:dyDescent="0.3">
      <c r="A38" s="361">
        <v>7</v>
      </c>
      <c r="B38" s="363" t="s">
        <v>64</v>
      </c>
      <c r="C38" s="362" t="s">
        <v>65</v>
      </c>
      <c r="D38" s="261">
        <v>7130.2</v>
      </c>
    </row>
    <row r="39" spans="1:5" s="320" customFormat="1" x14ac:dyDescent="0.3">
      <c r="A39" s="15"/>
      <c r="B39" s="16" t="s">
        <v>66</v>
      </c>
      <c r="C39" s="17" t="s">
        <v>67</v>
      </c>
      <c r="D39" s="18">
        <v>7130.2</v>
      </c>
    </row>
    <row r="40" spans="1:5" x14ac:dyDescent="0.3">
      <c r="A40" s="15"/>
      <c r="B40" s="16" t="s">
        <v>460</v>
      </c>
      <c r="C40" s="17" t="s">
        <v>459</v>
      </c>
      <c r="D40" s="18">
        <v>0</v>
      </c>
    </row>
    <row r="41" spans="1:5" s="202" customFormat="1" x14ac:dyDescent="0.3">
      <c r="A41" s="11">
        <v>8</v>
      </c>
      <c r="B41" s="262" t="s">
        <v>69</v>
      </c>
      <c r="C41" s="269">
        <v>1100</v>
      </c>
      <c r="D41" s="261">
        <v>240</v>
      </c>
      <c r="E41" s="84"/>
    </row>
    <row r="42" spans="1:5" x14ac:dyDescent="0.3">
      <c r="A42" s="11"/>
      <c r="B42" s="12" t="s">
        <v>70</v>
      </c>
      <c r="C42" s="19">
        <v>1102</v>
      </c>
      <c r="D42" s="8">
        <v>240</v>
      </c>
    </row>
    <row r="43" spans="1:5" ht="48" customHeight="1" x14ac:dyDescent="0.3">
      <c r="A43" s="11">
        <v>9</v>
      </c>
      <c r="B43" s="262" t="s">
        <v>482</v>
      </c>
      <c r="C43" s="269">
        <v>1300</v>
      </c>
      <c r="D43" s="261">
        <v>0.7</v>
      </c>
      <c r="E43" s="260"/>
    </row>
    <row r="44" spans="1:5" ht="37.5" x14ac:dyDescent="0.3">
      <c r="A44" s="11"/>
      <c r="B44" s="12" t="s">
        <v>483</v>
      </c>
      <c r="C44" s="19">
        <v>1301</v>
      </c>
      <c r="D44" s="8">
        <v>0.7</v>
      </c>
    </row>
    <row r="45" spans="1:5" ht="66.75" customHeight="1" x14ac:dyDescent="0.3">
      <c r="A45" s="475" t="s">
        <v>374</v>
      </c>
      <c r="B45" s="475"/>
      <c r="C45" s="315" t="s">
        <v>464</v>
      </c>
      <c r="D45" s="315"/>
    </row>
  </sheetData>
  <mergeCells count="12">
    <mergeCell ref="A45:B45"/>
    <mergeCell ref="B9:E9"/>
    <mergeCell ref="B10:D10"/>
    <mergeCell ref="B1:E1"/>
    <mergeCell ref="B2:E2"/>
    <mergeCell ref="B3:E3"/>
    <mergeCell ref="B4:E4"/>
    <mergeCell ref="B11:D11"/>
    <mergeCell ref="B5:E5"/>
    <mergeCell ref="B6:E6"/>
    <mergeCell ref="B7:E7"/>
    <mergeCell ref="B8:E8"/>
  </mergeCells>
  <phoneticPr fontId="0" type="noConversion"/>
  <pageMargins left="0.7" right="0.7" top="0.75" bottom="0.75" header="0.3" footer="0.3"/>
  <pageSetup paperSize="9" scale="9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43.28515625" style="21" customWidth="1"/>
    <col min="18" max="18" width="3.42578125" style="21" customWidth="1"/>
    <col min="19" max="19" width="2.7109375" style="24" customWidth="1"/>
    <col min="20" max="20" width="3.28515625" style="21" customWidth="1"/>
    <col min="21" max="21" width="7.140625" style="21" customWidth="1"/>
    <col min="22" max="22" width="6" style="21" customWidth="1"/>
    <col min="23" max="23" width="13.42578125" style="21" customWidth="1"/>
    <col min="24" max="16384" width="9.140625" style="21"/>
  </cols>
  <sheetData>
    <row r="1" spans="1:23" ht="20.25" customHeight="1" x14ac:dyDescent="0.25">
      <c r="P1" s="22"/>
      <c r="Q1" s="23" t="s">
        <v>71</v>
      </c>
      <c r="R1" s="23"/>
      <c r="S1" s="124"/>
    </row>
    <row r="2" spans="1:23" s="29" customFormat="1" ht="15" customHeight="1" x14ac:dyDescent="0.25">
      <c r="A2" s="28" t="s">
        <v>72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5"/>
      <c r="Q2" s="23" t="s">
        <v>73</v>
      </c>
      <c r="R2" s="23"/>
      <c r="S2" s="23"/>
    </row>
    <row r="3" spans="1:23" s="29" customFormat="1" ht="1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5"/>
      <c r="Q3" s="20" t="s">
        <v>74</v>
      </c>
      <c r="R3" s="20"/>
      <c r="S3" s="20"/>
    </row>
    <row r="4" spans="1:23" s="29" customFormat="1" ht="1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5"/>
      <c r="Q4" s="20" t="s">
        <v>75</v>
      </c>
      <c r="R4" s="20"/>
      <c r="S4" s="20"/>
    </row>
    <row r="5" spans="1:23" s="29" customFormat="1" ht="1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Q5" s="26" t="s">
        <v>76</v>
      </c>
      <c r="R5" s="26"/>
      <c r="S5" s="26"/>
    </row>
    <row r="6" spans="1:23" s="29" customFormat="1" ht="1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83"/>
      <c r="R6" s="26"/>
      <c r="S6" s="26"/>
    </row>
    <row r="7" spans="1:23" ht="15" customHeight="1" x14ac:dyDescent="0.25">
      <c r="P7" s="23"/>
      <c r="Q7" s="20"/>
      <c r="R7" s="27"/>
      <c r="S7" s="125"/>
    </row>
    <row r="8" spans="1:23" s="29" customFormat="1" ht="76.5" customHeight="1" x14ac:dyDescent="0.25">
      <c r="A8" s="28" t="s">
        <v>72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5"/>
      <c r="Q8" s="126" t="s">
        <v>217</v>
      </c>
      <c r="R8" s="93"/>
      <c r="S8" s="92"/>
    </row>
    <row r="9" spans="1:23" ht="18.7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Q9" s="31"/>
      <c r="R9" s="32" t="s">
        <v>77</v>
      </c>
      <c r="S9" s="124"/>
    </row>
    <row r="10" spans="1:23" ht="45.75" customHeight="1" x14ac:dyDescent="0.25">
      <c r="A10" s="33"/>
      <c r="B10" s="34" t="s">
        <v>78</v>
      </c>
      <c r="C10" s="34" t="s">
        <v>79</v>
      </c>
      <c r="D10" s="34"/>
      <c r="E10" s="34" t="s">
        <v>80</v>
      </c>
      <c r="F10" s="34" t="s">
        <v>81</v>
      </c>
      <c r="G10" s="34" t="s">
        <v>82</v>
      </c>
      <c r="H10" s="34"/>
      <c r="I10" s="34"/>
      <c r="J10" s="34"/>
      <c r="K10" s="34"/>
      <c r="L10" s="34"/>
      <c r="M10" s="34"/>
      <c r="N10" s="34"/>
      <c r="O10" s="34"/>
      <c r="P10" s="35"/>
      <c r="Q10" s="35" t="s">
        <v>83</v>
      </c>
      <c r="R10" s="484" t="s">
        <v>86</v>
      </c>
      <c r="S10" s="485"/>
      <c r="T10" s="485"/>
      <c r="U10" s="486"/>
      <c r="V10" s="44" t="s">
        <v>87</v>
      </c>
      <c r="W10" s="90" t="s">
        <v>220</v>
      </c>
    </row>
    <row r="11" spans="1:23" ht="20.25" customHeight="1" x14ac:dyDescent="0.25">
      <c r="A11" s="36"/>
      <c r="B11" s="37" t="s">
        <v>88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8"/>
      <c r="P11" s="39"/>
      <c r="Q11" s="40" t="s">
        <v>88</v>
      </c>
      <c r="R11" s="115"/>
      <c r="S11" s="119"/>
      <c r="T11" s="119"/>
      <c r="U11" s="117"/>
      <c r="V11" s="76"/>
      <c r="W11" s="47">
        <f>W12+W63+W73+W94+W108+W129+W137+W166+W192</f>
        <v>8148.6</v>
      </c>
    </row>
    <row r="12" spans="1:23" ht="15.75" customHeight="1" x14ac:dyDescent="0.25">
      <c r="A12" s="36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39"/>
      <c r="Q12" s="42" t="s">
        <v>35</v>
      </c>
      <c r="R12" s="116"/>
      <c r="S12" s="120"/>
      <c r="T12" s="120"/>
      <c r="U12" s="118"/>
      <c r="V12" s="80"/>
      <c r="W12" s="47">
        <f>W13+W19+W24+W37+W46+W56</f>
        <v>3811</v>
      </c>
    </row>
    <row r="13" spans="1:23" ht="66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39"/>
      <c r="Q13" s="46" t="s">
        <v>93</v>
      </c>
      <c r="R13" s="116"/>
      <c r="S13" s="120"/>
      <c r="T13" s="120"/>
      <c r="U13" s="118"/>
      <c r="V13" s="80"/>
      <c r="W13" s="47">
        <f>W15</f>
        <v>40</v>
      </c>
    </row>
    <row r="14" spans="1:23" ht="65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39"/>
      <c r="Q14" s="45" t="s">
        <v>224</v>
      </c>
      <c r="R14" s="115" t="s">
        <v>89</v>
      </c>
      <c r="S14" s="119" t="s">
        <v>231</v>
      </c>
      <c r="T14" s="119" t="s">
        <v>232</v>
      </c>
      <c r="U14" s="117" t="s">
        <v>233</v>
      </c>
      <c r="V14" s="80"/>
      <c r="W14" s="47">
        <f>W15</f>
        <v>40</v>
      </c>
    </row>
    <row r="15" spans="1:23" ht="33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39"/>
      <c r="Q15" s="45" t="s">
        <v>304</v>
      </c>
      <c r="R15" s="115" t="s">
        <v>89</v>
      </c>
      <c r="S15" s="119" t="s">
        <v>234</v>
      </c>
      <c r="T15" s="119" t="s">
        <v>232</v>
      </c>
      <c r="U15" s="117" t="s">
        <v>233</v>
      </c>
      <c r="V15" s="80"/>
      <c r="W15" s="47">
        <f>W17+W18</f>
        <v>40</v>
      </c>
    </row>
    <row r="16" spans="1:23" ht="49.5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39"/>
      <c r="Q16" s="45" t="s">
        <v>101</v>
      </c>
      <c r="R16" s="115" t="s">
        <v>89</v>
      </c>
      <c r="S16" s="119" t="s">
        <v>234</v>
      </c>
      <c r="T16" s="119" t="s">
        <v>108</v>
      </c>
      <c r="U16" s="117" t="s">
        <v>235</v>
      </c>
      <c r="V16" s="76"/>
      <c r="W16" s="47">
        <f>W17+W18</f>
        <v>40</v>
      </c>
    </row>
    <row r="17" spans="1:23" ht="63.75" customHeight="1" x14ac:dyDescent="0.25">
      <c r="A17" s="36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9"/>
      <c r="Q17" s="45" t="s">
        <v>95</v>
      </c>
      <c r="R17" s="115" t="s">
        <v>89</v>
      </c>
      <c r="S17" s="119" t="s">
        <v>234</v>
      </c>
      <c r="T17" s="119" t="s">
        <v>108</v>
      </c>
      <c r="U17" s="117" t="s">
        <v>235</v>
      </c>
      <c r="V17" s="76">
        <v>100</v>
      </c>
      <c r="W17" s="47">
        <v>37.200000000000003</v>
      </c>
    </row>
    <row r="18" spans="1:23" ht="33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39"/>
      <c r="Q18" s="45" t="s">
        <v>102</v>
      </c>
      <c r="R18" s="115" t="s">
        <v>89</v>
      </c>
      <c r="S18" s="119" t="s">
        <v>234</v>
      </c>
      <c r="T18" s="119" t="s">
        <v>108</v>
      </c>
      <c r="U18" s="117" t="s">
        <v>235</v>
      </c>
      <c r="V18" s="76">
        <v>200</v>
      </c>
      <c r="W18" s="47">
        <v>2.8</v>
      </c>
    </row>
    <row r="19" spans="1:23" ht="63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39"/>
      <c r="Q19" s="46" t="s">
        <v>214</v>
      </c>
      <c r="R19" s="116"/>
      <c r="S19" s="120"/>
      <c r="T19" s="120"/>
      <c r="U19" s="118"/>
      <c r="V19" s="80"/>
      <c r="W19" s="47">
        <f>W21</f>
        <v>580</v>
      </c>
    </row>
    <row r="20" spans="1:23" ht="63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39"/>
      <c r="Q20" s="45" t="s">
        <v>224</v>
      </c>
      <c r="R20" s="115" t="s">
        <v>89</v>
      </c>
      <c r="S20" s="119" t="s">
        <v>231</v>
      </c>
      <c r="T20" s="119" t="s">
        <v>232</v>
      </c>
      <c r="U20" s="117" t="s">
        <v>233</v>
      </c>
      <c r="V20" s="76"/>
      <c r="W20" s="47">
        <f>W22</f>
        <v>580</v>
      </c>
    </row>
    <row r="21" spans="1:23" ht="47.25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39"/>
      <c r="Q21" s="45" t="s">
        <v>304</v>
      </c>
      <c r="R21" s="115" t="s">
        <v>89</v>
      </c>
      <c r="S21" s="119" t="s">
        <v>234</v>
      </c>
      <c r="T21" s="119" t="s">
        <v>232</v>
      </c>
      <c r="U21" s="117" t="s">
        <v>233</v>
      </c>
      <c r="V21" s="76"/>
      <c r="W21" s="47">
        <f>W23</f>
        <v>580</v>
      </c>
    </row>
    <row r="22" spans="1:23" ht="50.25" customHeight="1" x14ac:dyDescent="0.25">
      <c r="A22" s="49"/>
      <c r="B22" s="50"/>
      <c r="C22" s="51"/>
      <c r="D22" s="52"/>
      <c r="E22" s="52"/>
      <c r="F22" s="53"/>
      <c r="G22" s="483" t="s">
        <v>97</v>
      </c>
      <c r="H22" s="483"/>
      <c r="I22" s="483"/>
      <c r="J22" s="483"/>
      <c r="K22" s="483"/>
      <c r="L22" s="483"/>
      <c r="M22" s="483"/>
      <c r="N22" s="55" t="s">
        <v>97</v>
      </c>
      <c r="O22" s="56">
        <v>0</v>
      </c>
      <c r="P22" s="57"/>
      <c r="Q22" s="45" t="s">
        <v>101</v>
      </c>
      <c r="R22" s="115" t="s">
        <v>89</v>
      </c>
      <c r="S22" s="119" t="s">
        <v>234</v>
      </c>
      <c r="T22" s="119" t="s">
        <v>89</v>
      </c>
      <c r="U22" s="117" t="s">
        <v>235</v>
      </c>
      <c r="V22" s="76"/>
      <c r="W22" s="47">
        <f>W23</f>
        <v>580</v>
      </c>
    </row>
    <row r="23" spans="1:23" ht="47.25" x14ac:dyDescent="0.25">
      <c r="A23" s="49"/>
      <c r="B23" s="50"/>
      <c r="C23" s="51"/>
      <c r="D23" s="52"/>
      <c r="E23" s="52"/>
      <c r="F23" s="54"/>
      <c r="G23" s="53"/>
      <c r="H23" s="482" t="s">
        <v>99</v>
      </c>
      <c r="I23" s="482"/>
      <c r="J23" s="482"/>
      <c r="K23" s="482"/>
      <c r="L23" s="482"/>
      <c r="M23" s="482"/>
      <c r="N23" s="55" t="s">
        <v>99</v>
      </c>
      <c r="O23" s="56">
        <v>0</v>
      </c>
      <c r="P23" s="57"/>
      <c r="Q23" s="43" t="s">
        <v>91</v>
      </c>
      <c r="R23" s="115" t="s">
        <v>89</v>
      </c>
      <c r="S23" s="119" t="s">
        <v>234</v>
      </c>
      <c r="T23" s="119" t="s">
        <v>89</v>
      </c>
      <c r="U23" s="117" t="s">
        <v>235</v>
      </c>
      <c r="V23" s="76" t="s">
        <v>92</v>
      </c>
      <c r="W23" s="47">
        <v>580</v>
      </c>
    </row>
    <row r="24" spans="1:23" ht="47.25" x14ac:dyDescent="0.25">
      <c r="A24" s="49"/>
      <c r="B24" s="50"/>
      <c r="C24" s="51"/>
      <c r="D24" s="52"/>
      <c r="E24" s="52"/>
      <c r="F24" s="54"/>
      <c r="G24" s="54"/>
      <c r="H24" s="58"/>
      <c r="I24" s="59"/>
      <c r="J24" s="482" t="s">
        <v>100</v>
      </c>
      <c r="K24" s="482"/>
      <c r="L24" s="482"/>
      <c r="M24" s="482"/>
      <c r="N24" s="55" t="s">
        <v>100</v>
      </c>
      <c r="O24" s="56">
        <v>0</v>
      </c>
      <c r="P24" s="57"/>
      <c r="Q24" s="42" t="s">
        <v>39</v>
      </c>
      <c r="R24" s="115"/>
      <c r="S24" s="119"/>
      <c r="T24" s="119"/>
      <c r="U24" s="117"/>
      <c r="V24" s="76"/>
      <c r="W24" s="47">
        <f>W28+W29+W30+W34</f>
        <v>2666.5</v>
      </c>
    </row>
    <row r="25" spans="1:23" ht="34.5" customHeight="1" x14ac:dyDescent="0.25">
      <c r="A25" s="49"/>
      <c r="B25" s="50"/>
      <c r="C25" s="51"/>
      <c r="D25" s="52"/>
      <c r="E25" s="52"/>
      <c r="F25" s="54"/>
      <c r="G25" s="54"/>
      <c r="H25" s="58"/>
      <c r="I25" s="59"/>
      <c r="J25" s="58"/>
      <c r="K25" s="58"/>
      <c r="L25" s="58"/>
      <c r="M25" s="58"/>
      <c r="N25" s="55"/>
      <c r="O25" s="56"/>
      <c r="P25" s="57"/>
      <c r="Q25" s="43" t="s">
        <v>224</v>
      </c>
      <c r="R25" s="115" t="s">
        <v>89</v>
      </c>
      <c r="S25" s="119" t="s">
        <v>231</v>
      </c>
      <c r="T25" s="119" t="s">
        <v>232</v>
      </c>
      <c r="U25" s="117" t="s">
        <v>233</v>
      </c>
      <c r="V25" s="76"/>
      <c r="W25" s="47">
        <f>W26</f>
        <v>2666.5</v>
      </c>
    </row>
    <row r="26" spans="1:23" ht="63" x14ac:dyDescent="0.25">
      <c r="A26" s="49"/>
      <c r="B26" s="50"/>
      <c r="C26" s="51"/>
      <c r="D26" s="52"/>
      <c r="E26" s="52"/>
      <c r="F26" s="54"/>
      <c r="G26" s="54"/>
      <c r="H26" s="58"/>
      <c r="I26" s="59"/>
      <c r="J26" s="58"/>
      <c r="K26" s="58"/>
      <c r="L26" s="58"/>
      <c r="M26" s="58"/>
      <c r="N26" s="55"/>
      <c r="O26" s="56"/>
      <c r="P26" s="57"/>
      <c r="Q26" s="43" t="s">
        <v>224</v>
      </c>
      <c r="R26" s="115" t="s">
        <v>89</v>
      </c>
      <c r="S26" s="119" t="s">
        <v>234</v>
      </c>
      <c r="T26" s="119" t="s">
        <v>232</v>
      </c>
      <c r="U26" s="117" t="s">
        <v>233</v>
      </c>
      <c r="V26" s="76"/>
      <c r="W26" s="47">
        <f>W28+W29+W30+W34</f>
        <v>2666.5</v>
      </c>
    </row>
    <row r="27" spans="1:23" ht="18.75" customHeight="1" x14ac:dyDescent="0.25">
      <c r="A27" s="49"/>
      <c r="B27" s="50"/>
      <c r="C27" s="51"/>
      <c r="D27" s="52"/>
      <c r="E27" s="52"/>
      <c r="F27" s="53"/>
      <c r="G27" s="54"/>
      <c r="H27" s="58"/>
      <c r="I27" s="59"/>
      <c r="J27" s="58"/>
      <c r="K27" s="58"/>
      <c r="L27" s="58"/>
      <c r="M27" s="58"/>
      <c r="N27" s="55"/>
      <c r="O27" s="56"/>
      <c r="P27" s="57"/>
      <c r="Q27" s="43" t="s">
        <v>101</v>
      </c>
      <c r="R27" s="115" t="s">
        <v>89</v>
      </c>
      <c r="S27" s="119" t="s">
        <v>234</v>
      </c>
      <c r="T27" s="119" t="s">
        <v>90</v>
      </c>
      <c r="U27" s="117" t="s">
        <v>235</v>
      </c>
      <c r="V27" s="76"/>
      <c r="W27" s="47">
        <f>W28+W29+W30</f>
        <v>2662.7</v>
      </c>
    </row>
    <row r="28" spans="1:23" ht="33.75" customHeight="1" x14ac:dyDescent="0.25">
      <c r="A28" s="49"/>
      <c r="B28" s="50"/>
      <c r="C28" s="51"/>
      <c r="D28" s="52"/>
      <c r="E28" s="52"/>
      <c r="F28" s="53"/>
      <c r="G28" s="54"/>
      <c r="H28" s="58"/>
      <c r="I28" s="59"/>
      <c r="J28" s="58"/>
      <c r="K28" s="58"/>
      <c r="L28" s="58"/>
      <c r="M28" s="58"/>
      <c r="N28" s="55"/>
      <c r="O28" s="56"/>
      <c r="P28" s="57"/>
      <c r="Q28" s="45" t="s">
        <v>91</v>
      </c>
      <c r="R28" s="115" t="s">
        <v>89</v>
      </c>
      <c r="S28" s="119" t="s">
        <v>234</v>
      </c>
      <c r="T28" s="119" t="s">
        <v>90</v>
      </c>
      <c r="U28" s="117" t="s">
        <v>235</v>
      </c>
      <c r="V28" s="76" t="s">
        <v>92</v>
      </c>
      <c r="W28" s="47">
        <v>2562.6999999999998</v>
      </c>
    </row>
    <row r="29" spans="1:23" ht="64.5" customHeight="1" x14ac:dyDescent="0.25">
      <c r="A29" s="49"/>
      <c r="B29" s="50"/>
      <c r="C29" s="51"/>
      <c r="D29" s="52"/>
      <c r="E29" s="52"/>
      <c r="F29" s="53"/>
      <c r="G29" s="54"/>
      <c r="H29" s="58"/>
      <c r="I29" s="59"/>
      <c r="J29" s="58"/>
      <c r="K29" s="58"/>
      <c r="L29" s="58"/>
      <c r="M29" s="58"/>
      <c r="N29" s="55"/>
      <c r="O29" s="56"/>
      <c r="P29" s="57"/>
      <c r="Q29" s="45" t="s">
        <v>102</v>
      </c>
      <c r="R29" s="115" t="s">
        <v>89</v>
      </c>
      <c r="S29" s="119" t="s">
        <v>234</v>
      </c>
      <c r="T29" s="119" t="s">
        <v>90</v>
      </c>
      <c r="U29" s="117" t="s">
        <v>235</v>
      </c>
      <c r="V29" s="76" t="s">
        <v>103</v>
      </c>
      <c r="W29" s="47">
        <v>50</v>
      </c>
    </row>
    <row r="30" spans="1:23" ht="33" customHeight="1" x14ac:dyDescent="0.25">
      <c r="A30" s="49"/>
      <c r="B30" s="50"/>
      <c r="C30" s="51"/>
      <c r="D30" s="52"/>
      <c r="E30" s="52"/>
      <c r="F30" s="53"/>
      <c r="G30" s="54"/>
      <c r="H30" s="58"/>
      <c r="I30" s="59"/>
      <c r="J30" s="58"/>
      <c r="K30" s="58"/>
      <c r="L30" s="58"/>
      <c r="M30" s="58"/>
      <c r="N30" s="55"/>
      <c r="O30" s="56"/>
      <c r="P30" s="57"/>
      <c r="Q30" s="45" t="s">
        <v>96</v>
      </c>
      <c r="R30" s="115" t="s">
        <v>89</v>
      </c>
      <c r="S30" s="119" t="s">
        <v>234</v>
      </c>
      <c r="T30" s="119" t="s">
        <v>90</v>
      </c>
      <c r="U30" s="117" t="s">
        <v>235</v>
      </c>
      <c r="V30" s="76" t="s">
        <v>104</v>
      </c>
      <c r="W30" s="47">
        <v>50</v>
      </c>
    </row>
    <row r="31" spans="1:23" s="24" customFormat="1" ht="15.75" hidden="1" customHeight="1" x14ac:dyDescent="0.25">
      <c r="A31" s="61"/>
      <c r="B31" s="50"/>
      <c r="C31" s="51"/>
      <c r="D31" s="51"/>
      <c r="E31" s="51"/>
      <c r="F31" s="53"/>
      <c r="G31" s="54"/>
      <c r="H31" s="54"/>
      <c r="I31" s="53"/>
      <c r="J31" s="54"/>
      <c r="K31" s="54"/>
      <c r="L31" s="54"/>
      <c r="M31" s="54"/>
      <c r="N31" s="62"/>
      <c r="O31" s="63"/>
      <c r="P31" s="57"/>
      <c r="Q31" s="60" t="s">
        <v>105</v>
      </c>
      <c r="R31" s="115" t="s">
        <v>89</v>
      </c>
      <c r="S31" s="119" t="s">
        <v>234</v>
      </c>
      <c r="T31" s="119" t="s">
        <v>232</v>
      </c>
      <c r="U31" s="117" t="s">
        <v>233</v>
      </c>
      <c r="V31" s="76"/>
      <c r="W31" s="47">
        <f>W32</f>
        <v>3.8</v>
      </c>
    </row>
    <row r="32" spans="1:23" ht="47.25" hidden="1" customHeight="1" x14ac:dyDescent="0.25">
      <c r="A32" s="49"/>
      <c r="B32" s="50"/>
      <c r="C32" s="51"/>
      <c r="D32" s="52"/>
      <c r="E32" s="52"/>
      <c r="F32" s="53"/>
      <c r="G32" s="54"/>
      <c r="H32" s="58"/>
      <c r="I32" s="59"/>
      <c r="J32" s="58"/>
      <c r="K32" s="58"/>
      <c r="L32" s="58"/>
      <c r="M32" s="58"/>
      <c r="N32" s="55"/>
      <c r="O32" s="56"/>
      <c r="P32" s="57"/>
      <c r="Q32" s="60" t="s">
        <v>106</v>
      </c>
      <c r="R32" s="115" t="s">
        <v>89</v>
      </c>
      <c r="S32" s="119" t="s">
        <v>234</v>
      </c>
      <c r="T32" s="119" t="s">
        <v>94</v>
      </c>
      <c r="U32" s="117" t="s">
        <v>233</v>
      </c>
      <c r="V32" s="76"/>
      <c r="W32" s="47">
        <f>W34</f>
        <v>3.8</v>
      </c>
    </row>
    <row r="33" spans="1:23" ht="63" customHeight="1" x14ac:dyDescent="0.25">
      <c r="A33" s="49"/>
      <c r="B33" s="50"/>
      <c r="C33" s="51"/>
      <c r="D33" s="52"/>
      <c r="E33" s="52"/>
      <c r="F33" s="53"/>
      <c r="G33" s="54"/>
      <c r="H33" s="58"/>
      <c r="I33" s="59"/>
      <c r="J33" s="58"/>
      <c r="K33" s="58"/>
      <c r="L33" s="58"/>
      <c r="M33" s="58"/>
      <c r="N33" s="55"/>
      <c r="O33" s="56"/>
      <c r="P33" s="57"/>
      <c r="Q33" s="45" t="s">
        <v>102</v>
      </c>
      <c r="R33" s="115" t="s">
        <v>89</v>
      </c>
      <c r="S33" s="119" t="s">
        <v>234</v>
      </c>
      <c r="T33" s="119" t="s">
        <v>94</v>
      </c>
      <c r="U33" s="117" t="s">
        <v>235</v>
      </c>
      <c r="V33" s="76"/>
      <c r="W33" s="47">
        <v>3.8</v>
      </c>
    </row>
    <row r="34" spans="1:23" ht="67.5" customHeight="1" x14ac:dyDescent="0.25">
      <c r="A34" s="49"/>
      <c r="B34" s="50"/>
      <c r="C34" s="51"/>
      <c r="D34" s="52"/>
      <c r="E34" s="52"/>
      <c r="F34" s="53"/>
      <c r="G34" s="54"/>
      <c r="H34" s="58"/>
      <c r="I34" s="59"/>
      <c r="J34" s="58"/>
      <c r="K34" s="58"/>
      <c r="L34" s="58"/>
      <c r="M34" s="58"/>
      <c r="N34" s="55"/>
      <c r="O34" s="56"/>
      <c r="P34" s="57"/>
      <c r="Q34" s="45" t="s">
        <v>102</v>
      </c>
      <c r="R34" s="115" t="s">
        <v>89</v>
      </c>
      <c r="S34" s="119" t="s">
        <v>234</v>
      </c>
      <c r="T34" s="119" t="s">
        <v>94</v>
      </c>
      <c r="U34" s="117" t="s">
        <v>235</v>
      </c>
      <c r="V34" s="76" t="s">
        <v>103</v>
      </c>
      <c r="W34" s="47">
        <v>3.8</v>
      </c>
    </row>
    <row r="35" spans="1:23" ht="45.75" hidden="1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57"/>
      <c r="Q35" s="43" t="s">
        <v>107</v>
      </c>
      <c r="R35" s="115"/>
      <c r="S35" s="119"/>
      <c r="T35" s="119"/>
      <c r="U35" s="117"/>
      <c r="V35" s="76"/>
      <c r="W35" s="47">
        <f>W36</f>
        <v>0</v>
      </c>
    </row>
    <row r="36" spans="1:23" ht="31.5" hidden="1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57"/>
      <c r="Q36" s="43" t="s">
        <v>109</v>
      </c>
      <c r="R36" s="115" t="s">
        <v>232</v>
      </c>
      <c r="S36" s="119" t="s">
        <v>234</v>
      </c>
      <c r="T36" s="119" t="s">
        <v>236</v>
      </c>
      <c r="U36" s="117" t="s">
        <v>237</v>
      </c>
      <c r="V36" s="76" t="s">
        <v>110</v>
      </c>
      <c r="W36" s="47"/>
    </row>
    <row r="37" spans="1:23" ht="57.6" hidden="1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57"/>
      <c r="Q37" s="64" t="s">
        <v>111</v>
      </c>
      <c r="R37" s="115"/>
      <c r="S37" s="119"/>
      <c r="T37" s="119"/>
      <c r="U37" s="117"/>
      <c r="V37" s="76"/>
      <c r="W37" s="47">
        <f>W39</f>
        <v>29.5</v>
      </c>
    </row>
    <row r="38" spans="1:23" ht="33.75" hidden="1" customHeight="1" x14ac:dyDescent="0.25">
      <c r="A38" s="49"/>
      <c r="B38" s="50"/>
      <c r="C38" s="51"/>
      <c r="D38" s="52"/>
      <c r="E38" s="52"/>
      <c r="F38" s="53"/>
      <c r="G38" s="54"/>
      <c r="H38" s="58"/>
      <c r="I38" s="59"/>
      <c r="J38" s="58"/>
      <c r="K38" s="58"/>
      <c r="L38" s="58"/>
      <c r="M38" s="58"/>
      <c r="N38" s="55"/>
      <c r="O38" s="56"/>
      <c r="P38" s="57"/>
      <c r="Q38" s="43" t="s">
        <v>224</v>
      </c>
      <c r="R38" s="115" t="s">
        <v>89</v>
      </c>
      <c r="S38" s="119" t="s">
        <v>231</v>
      </c>
      <c r="T38" s="119" t="s">
        <v>232</v>
      </c>
      <c r="U38" s="117" t="s">
        <v>233</v>
      </c>
      <c r="V38" s="76"/>
      <c r="W38" s="47">
        <f>W39</f>
        <v>29.5</v>
      </c>
    </row>
    <row r="39" spans="1:23" ht="13.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57"/>
      <c r="Q39" s="43" t="s">
        <v>224</v>
      </c>
      <c r="R39" s="115" t="s">
        <v>89</v>
      </c>
      <c r="S39" s="119" t="s">
        <v>234</v>
      </c>
      <c r="T39" s="119" t="s">
        <v>232</v>
      </c>
      <c r="U39" s="117" t="s">
        <v>233</v>
      </c>
      <c r="V39" s="76"/>
      <c r="W39" s="47">
        <f>W44</f>
        <v>29.5</v>
      </c>
    </row>
    <row r="40" spans="1:23" ht="31.5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57"/>
      <c r="Q40" s="43" t="s">
        <v>113</v>
      </c>
      <c r="R40" s="115"/>
      <c r="S40" s="119"/>
      <c r="T40" s="119"/>
      <c r="U40" s="117"/>
      <c r="V40" s="76"/>
      <c r="W40" s="47">
        <f>W41</f>
        <v>0</v>
      </c>
    </row>
    <row r="41" spans="1:23" ht="14.25" customHeight="1" x14ac:dyDescent="0.25">
      <c r="A41" s="49"/>
      <c r="B41" s="50"/>
      <c r="C41" s="51"/>
      <c r="D41" s="52"/>
      <c r="E41" s="52"/>
      <c r="F41" s="53"/>
      <c r="G41" s="54"/>
      <c r="H41" s="58"/>
      <c r="I41" s="59"/>
      <c r="J41" s="58"/>
      <c r="K41" s="58"/>
      <c r="L41" s="58"/>
      <c r="M41" s="58"/>
      <c r="N41" s="55"/>
      <c r="O41" s="56"/>
      <c r="P41" s="57"/>
      <c r="Q41" s="43" t="s">
        <v>115</v>
      </c>
      <c r="R41" s="115" t="s">
        <v>90</v>
      </c>
      <c r="S41" s="119" t="s">
        <v>231</v>
      </c>
      <c r="T41" s="119" t="s">
        <v>231</v>
      </c>
      <c r="U41" s="117" t="s">
        <v>237</v>
      </c>
      <c r="V41" s="76"/>
      <c r="W41" s="47">
        <f>W42</f>
        <v>0</v>
      </c>
    </row>
    <row r="42" spans="1:23" ht="31.5" x14ac:dyDescent="0.25">
      <c r="A42" s="49"/>
      <c r="B42" s="50"/>
      <c r="C42" s="51"/>
      <c r="D42" s="52"/>
      <c r="E42" s="52"/>
      <c r="F42" s="53"/>
      <c r="G42" s="483" t="s">
        <v>121</v>
      </c>
      <c r="H42" s="483"/>
      <c r="I42" s="483"/>
      <c r="J42" s="483"/>
      <c r="K42" s="483"/>
      <c r="L42" s="483"/>
      <c r="M42" s="483"/>
      <c r="N42" s="55" t="s">
        <v>121</v>
      </c>
      <c r="O42" s="56">
        <v>0</v>
      </c>
      <c r="P42" s="57"/>
      <c r="Q42" s="43" t="s">
        <v>116</v>
      </c>
      <c r="R42" s="115" t="s">
        <v>90</v>
      </c>
      <c r="S42" s="119" t="s">
        <v>231</v>
      </c>
      <c r="T42" s="119" t="s">
        <v>231</v>
      </c>
      <c r="U42" s="117" t="s">
        <v>238</v>
      </c>
      <c r="V42" s="76"/>
      <c r="W42" s="47">
        <f>W43</f>
        <v>0</v>
      </c>
    </row>
    <row r="43" spans="1:23" x14ac:dyDescent="0.25">
      <c r="A43" s="49"/>
      <c r="B43" s="50"/>
      <c r="C43" s="51"/>
      <c r="D43" s="52"/>
      <c r="E43" s="52"/>
      <c r="F43" s="53"/>
      <c r="G43" s="53"/>
      <c r="H43" s="54"/>
      <c r="I43" s="54"/>
      <c r="J43" s="54"/>
      <c r="K43" s="54"/>
      <c r="L43" s="54"/>
      <c r="M43" s="54"/>
      <c r="N43" s="55"/>
      <c r="O43" s="56"/>
      <c r="P43" s="57"/>
      <c r="Q43" s="43" t="s">
        <v>117</v>
      </c>
      <c r="R43" s="115" t="s">
        <v>90</v>
      </c>
      <c r="S43" s="119" t="s">
        <v>231</v>
      </c>
      <c r="T43" s="119" t="s">
        <v>231</v>
      </c>
      <c r="U43" s="117" t="s">
        <v>238</v>
      </c>
      <c r="V43" s="76" t="s">
        <v>118</v>
      </c>
      <c r="W43" s="47">
        <v>0</v>
      </c>
    </row>
    <row r="44" spans="1:23" ht="35.25" customHeight="1" x14ac:dyDescent="0.25">
      <c r="A44" s="49"/>
      <c r="B44" s="50"/>
      <c r="C44" s="51"/>
      <c r="D44" s="52"/>
      <c r="E44" s="52"/>
      <c r="F44" s="54"/>
      <c r="G44" s="53"/>
      <c r="H44" s="482" t="s">
        <v>123</v>
      </c>
      <c r="I44" s="482"/>
      <c r="J44" s="482"/>
      <c r="K44" s="482"/>
      <c r="L44" s="482"/>
      <c r="M44" s="482"/>
      <c r="N44" s="55" t="s">
        <v>123</v>
      </c>
      <c r="O44" s="56">
        <v>0</v>
      </c>
      <c r="P44" s="57"/>
      <c r="Q44" s="43" t="s">
        <v>119</v>
      </c>
      <c r="R44" s="115" t="s">
        <v>89</v>
      </c>
      <c r="S44" s="119" t="s">
        <v>234</v>
      </c>
      <c r="T44" s="119" t="s">
        <v>112</v>
      </c>
      <c r="U44" s="117" t="s">
        <v>239</v>
      </c>
      <c r="V44" s="76"/>
      <c r="W44" s="47">
        <f>W45</f>
        <v>29.5</v>
      </c>
    </row>
    <row r="45" spans="1:23" ht="18.75" customHeight="1" x14ac:dyDescent="0.25">
      <c r="A45" s="49"/>
      <c r="B45" s="50"/>
      <c r="C45" s="51"/>
      <c r="D45" s="52"/>
      <c r="E45" s="52"/>
      <c r="F45" s="54"/>
      <c r="G45" s="54"/>
      <c r="H45" s="58"/>
      <c r="I45" s="59"/>
      <c r="J45" s="482" t="s">
        <v>125</v>
      </c>
      <c r="K45" s="482"/>
      <c r="L45" s="482"/>
      <c r="M45" s="482"/>
      <c r="N45" s="55" t="s">
        <v>125</v>
      </c>
      <c r="O45" s="56">
        <v>0</v>
      </c>
      <c r="P45" s="57"/>
      <c r="Q45" s="65" t="s">
        <v>19</v>
      </c>
      <c r="R45" s="115" t="s">
        <v>89</v>
      </c>
      <c r="S45" s="119" t="s">
        <v>234</v>
      </c>
      <c r="T45" s="119" t="s">
        <v>112</v>
      </c>
      <c r="U45" s="117" t="s">
        <v>239</v>
      </c>
      <c r="V45" s="76" t="s">
        <v>120</v>
      </c>
      <c r="W45" s="47">
        <v>29.5</v>
      </c>
    </row>
    <row r="46" spans="1:23" ht="30.75" hidden="1" customHeight="1" x14ac:dyDescent="0.25">
      <c r="A46" s="49"/>
      <c r="B46" s="50"/>
      <c r="C46" s="51"/>
      <c r="D46" s="52"/>
      <c r="E46" s="52"/>
      <c r="F46" s="53"/>
      <c r="G46" s="483" t="s">
        <v>127</v>
      </c>
      <c r="H46" s="483"/>
      <c r="I46" s="483"/>
      <c r="J46" s="483"/>
      <c r="K46" s="483"/>
      <c r="L46" s="483"/>
      <c r="M46" s="483"/>
      <c r="N46" s="55" t="s">
        <v>127</v>
      </c>
      <c r="O46" s="56">
        <v>0</v>
      </c>
      <c r="P46" s="57"/>
      <c r="Q46" s="42" t="s">
        <v>42</v>
      </c>
      <c r="R46" s="116"/>
      <c r="S46" s="120"/>
      <c r="T46" s="120"/>
      <c r="U46" s="118"/>
      <c r="V46" s="80"/>
      <c r="W46" s="47">
        <f>W55</f>
        <v>25</v>
      </c>
    </row>
    <row r="47" spans="1:23" ht="29.25" hidden="1" customHeight="1" x14ac:dyDescent="0.25">
      <c r="A47" s="49"/>
      <c r="B47" s="50"/>
      <c r="C47" s="51"/>
      <c r="D47" s="52"/>
      <c r="E47" s="52"/>
      <c r="F47" s="54"/>
      <c r="G47" s="53"/>
      <c r="H47" s="482" t="s">
        <v>128</v>
      </c>
      <c r="I47" s="482"/>
      <c r="J47" s="482"/>
      <c r="K47" s="482"/>
      <c r="L47" s="482"/>
      <c r="M47" s="482"/>
      <c r="N47" s="55" t="s">
        <v>128</v>
      </c>
      <c r="O47" s="56">
        <v>0</v>
      </c>
      <c r="P47" s="57"/>
      <c r="Q47" s="43" t="s">
        <v>224</v>
      </c>
      <c r="R47" s="115" t="s">
        <v>89</v>
      </c>
      <c r="S47" s="119" t="s">
        <v>231</v>
      </c>
      <c r="T47" s="119" t="s">
        <v>232</v>
      </c>
      <c r="U47" s="117" t="s">
        <v>233</v>
      </c>
      <c r="V47" s="76"/>
      <c r="W47" s="47">
        <f>W48</f>
        <v>25</v>
      </c>
    </row>
    <row r="48" spans="1:23" ht="48" hidden="1" customHeight="1" x14ac:dyDescent="0.25">
      <c r="A48" s="49"/>
      <c r="B48" s="50"/>
      <c r="C48" s="51"/>
      <c r="D48" s="52"/>
      <c r="E48" s="52"/>
      <c r="F48" s="54"/>
      <c r="G48" s="54"/>
      <c r="H48" s="59"/>
      <c r="I48" s="482" t="s">
        <v>129</v>
      </c>
      <c r="J48" s="482"/>
      <c r="K48" s="482"/>
      <c r="L48" s="482"/>
      <c r="M48" s="482"/>
      <c r="N48" s="55" t="s">
        <v>129</v>
      </c>
      <c r="O48" s="56">
        <v>0</v>
      </c>
      <c r="P48" s="57"/>
      <c r="Q48" s="43" t="s">
        <v>224</v>
      </c>
      <c r="R48" s="115" t="s">
        <v>89</v>
      </c>
      <c r="S48" s="119" t="s">
        <v>234</v>
      </c>
      <c r="T48" s="119" t="s">
        <v>232</v>
      </c>
      <c r="U48" s="117" t="s">
        <v>233</v>
      </c>
      <c r="V48" s="76"/>
      <c r="W48" s="47">
        <v>25</v>
      </c>
    </row>
    <row r="49" spans="1:23" ht="24" hidden="1" customHeight="1" x14ac:dyDescent="0.25">
      <c r="A49" s="49"/>
      <c r="B49" s="50"/>
      <c r="C49" s="51"/>
      <c r="D49" s="52"/>
      <c r="E49" s="52"/>
      <c r="F49" s="53"/>
      <c r="G49" s="54"/>
      <c r="H49" s="59"/>
      <c r="I49" s="58"/>
      <c r="J49" s="58"/>
      <c r="K49" s="58"/>
      <c r="L49" s="58"/>
      <c r="M49" s="58"/>
      <c r="N49" s="55"/>
      <c r="O49" s="56"/>
      <c r="P49" s="57"/>
      <c r="Q49" s="45" t="s">
        <v>124</v>
      </c>
      <c r="R49" s="115" t="s">
        <v>89</v>
      </c>
      <c r="S49" s="119" t="s">
        <v>234</v>
      </c>
      <c r="T49" s="119" t="s">
        <v>240</v>
      </c>
      <c r="U49" s="117" t="s">
        <v>233</v>
      </c>
      <c r="V49" s="76"/>
      <c r="W49" s="47">
        <v>25</v>
      </c>
    </row>
    <row r="50" spans="1:23" ht="49.5" customHeight="1" x14ac:dyDescent="0.25">
      <c r="A50" s="49"/>
      <c r="B50" s="50"/>
      <c r="C50" s="51"/>
      <c r="D50" s="52"/>
      <c r="E50" s="52"/>
      <c r="F50" s="53"/>
      <c r="G50" s="54"/>
      <c r="H50" s="59"/>
      <c r="I50" s="58"/>
      <c r="J50" s="58"/>
      <c r="K50" s="58"/>
      <c r="L50" s="58"/>
      <c r="M50" s="58"/>
      <c r="N50" s="55"/>
      <c r="O50" s="56"/>
      <c r="P50" s="57"/>
      <c r="Q50" s="66" t="s">
        <v>126</v>
      </c>
      <c r="R50" s="115" t="s">
        <v>89</v>
      </c>
      <c r="S50" s="119" t="s">
        <v>234</v>
      </c>
      <c r="T50" s="119" t="s">
        <v>98</v>
      </c>
      <c r="U50" s="117" t="s">
        <v>241</v>
      </c>
      <c r="V50" s="76"/>
      <c r="W50" s="47">
        <v>25</v>
      </c>
    </row>
    <row r="51" spans="1:23" x14ac:dyDescent="0.25">
      <c r="A51" s="49"/>
      <c r="B51" s="50"/>
      <c r="C51" s="51"/>
      <c r="D51" s="52"/>
      <c r="E51" s="52"/>
      <c r="F51" s="53"/>
      <c r="G51" s="483" t="s">
        <v>131</v>
      </c>
      <c r="H51" s="483"/>
      <c r="I51" s="483"/>
      <c r="J51" s="483"/>
      <c r="K51" s="483"/>
      <c r="L51" s="483"/>
      <c r="M51" s="483"/>
      <c r="N51" s="55" t="s">
        <v>131</v>
      </c>
      <c r="O51" s="56">
        <v>0</v>
      </c>
      <c r="P51" s="57"/>
      <c r="Q51" s="43" t="s">
        <v>42</v>
      </c>
      <c r="R51" s="115"/>
      <c r="S51" s="119"/>
      <c r="T51" s="119"/>
      <c r="U51" s="117"/>
      <c r="V51" s="76"/>
      <c r="W51" s="47">
        <f>W52</f>
        <v>0</v>
      </c>
    </row>
    <row r="52" spans="1:23" ht="47.25" hidden="1" customHeight="1" x14ac:dyDescent="0.25">
      <c r="A52" s="49"/>
      <c r="B52" s="50"/>
      <c r="C52" s="51"/>
      <c r="D52" s="52"/>
      <c r="E52" s="52"/>
      <c r="F52" s="53"/>
      <c r="G52" s="53"/>
      <c r="H52" s="54"/>
      <c r="I52" s="54"/>
      <c r="J52" s="54"/>
      <c r="K52" s="54"/>
      <c r="L52" s="54"/>
      <c r="M52" s="54"/>
      <c r="N52" s="55"/>
      <c r="O52" s="56"/>
      <c r="P52" s="57"/>
      <c r="Q52" s="43" t="s">
        <v>42</v>
      </c>
      <c r="R52" s="115" t="s">
        <v>114</v>
      </c>
      <c r="S52" s="119" t="s">
        <v>231</v>
      </c>
      <c r="T52" s="119" t="s">
        <v>231</v>
      </c>
      <c r="U52" s="117" t="s">
        <v>237</v>
      </c>
      <c r="V52" s="76"/>
      <c r="W52" s="47">
        <f>W53</f>
        <v>0</v>
      </c>
    </row>
    <row r="53" spans="1:23" ht="31.5" hidden="1" customHeight="1" x14ac:dyDescent="0.25">
      <c r="A53" s="49"/>
      <c r="B53" s="50"/>
      <c r="C53" s="51"/>
      <c r="D53" s="52"/>
      <c r="E53" s="52"/>
      <c r="F53" s="53"/>
      <c r="G53" s="53"/>
      <c r="H53" s="54"/>
      <c r="I53" s="54"/>
      <c r="J53" s="54"/>
      <c r="K53" s="54"/>
      <c r="L53" s="54"/>
      <c r="M53" s="54"/>
      <c r="N53" s="55"/>
      <c r="O53" s="56"/>
      <c r="P53" s="57"/>
      <c r="Q53" s="43" t="s">
        <v>130</v>
      </c>
      <c r="R53" s="115" t="s">
        <v>114</v>
      </c>
      <c r="S53" s="119" t="s">
        <v>231</v>
      </c>
      <c r="T53" s="119" t="s">
        <v>231</v>
      </c>
      <c r="U53" s="117" t="s">
        <v>242</v>
      </c>
      <c r="V53" s="76"/>
      <c r="W53" s="47">
        <f>W54</f>
        <v>0</v>
      </c>
    </row>
    <row r="54" spans="1:23" x14ac:dyDescent="0.25">
      <c r="A54" s="49"/>
      <c r="B54" s="50"/>
      <c r="C54" s="51"/>
      <c r="D54" s="52"/>
      <c r="E54" s="52"/>
      <c r="F54" s="54"/>
      <c r="G54" s="53"/>
      <c r="H54" s="482" t="s">
        <v>135</v>
      </c>
      <c r="I54" s="482"/>
      <c r="J54" s="482"/>
      <c r="K54" s="482"/>
      <c r="L54" s="482"/>
      <c r="M54" s="482"/>
      <c r="N54" s="55" t="s">
        <v>135</v>
      </c>
      <c r="O54" s="56">
        <v>0</v>
      </c>
      <c r="P54" s="57"/>
      <c r="Q54" s="43" t="s">
        <v>117</v>
      </c>
      <c r="R54" s="115" t="s">
        <v>114</v>
      </c>
      <c r="S54" s="119" t="s">
        <v>231</v>
      </c>
      <c r="T54" s="119" t="s">
        <v>231</v>
      </c>
      <c r="U54" s="117" t="s">
        <v>242</v>
      </c>
      <c r="V54" s="76" t="s">
        <v>118</v>
      </c>
      <c r="W54" s="47">
        <v>0</v>
      </c>
    </row>
    <row r="55" spans="1:23" ht="31.5" x14ac:dyDescent="0.25">
      <c r="A55" s="49"/>
      <c r="B55" s="50"/>
      <c r="C55" s="51"/>
      <c r="D55" s="52"/>
      <c r="E55" s="52"/>
      <c r="F55" s="54"/>
      <c r="G55" s="53"/>
      <c r="H55" s="58"/>
      <c r="I55" s="59"/>
      <c r="J55" s="58"/>
      <c r="K55" s="58"/>
      <c r="L55" s="58"/>
      <c r="M55" s="58"/>
      <c r="N55" s="55"/>
      <c r="O55" s="56"/>
      <c r="P55" s="57"/>
      <c r="Q55" s="65" t="s">
        <v>136</v>
      </c>
      <c r="R55" s="115" t="s">
        <v>89</v>
      </c>
      <c r="S55" s="119" t="s">
        <v>234</v>
      </c>
      <c r="T55" s="119" t="s">
        <v>98</v>
      </c>
      <c r="U55" s="117" t="s">
        <v>241</v>
      </c>
      <c r="V55" s="76" t="s">
        <v>104</v>
      </c>
      <c r="W55" s="47">
        <v>25</v>
      </c>
    </row>
    <row r="56" spans="1:23" x14ac:dyDescent="0.25">
      <c r="A56" s="49"/>
      <c r="B56" s="50"/>
      <c r="C56" s="51"/>
      <c r="D56" s="52"/>
      <c r="E56" s="52"/>
      <c r="F56" s="54"/>
      <c r="G56" s="53"/>
      <c r="H56" s="58"/>
      <c r="I56" s="59"/>
      <c r="J56" s="58"/>
      <c r="K56" s="58"/>
      <c r="L56" s="58"/>
      <c r="M56" s="58"/>
      <c r="N56" s="55"/>
      <c r="O56" s="56"/>
      <c r="P56" s="57"/>
      <c r="Q56" s="42" t="s">
        <v>44</v>
      </c>
      <c r="R56" s="116"/>
      <c r="S56" s="120"/>
      <c r="T56" s="120"/>
      <c r="U56" s="118"/>
      <c r="V56" s="80"/>
      <c r="W56" s="47">
        <f>W60</f>
        <v>470</v>
      </c>
    </row>
    <row r="57" spans="1:23" ht="47.25" x14ac:dyDescent="0.25">
      <c r="A57" s="49"/>
      <c r="B57" s="50"/>
      <c r="C57" s="51"/>
      <c r="D57" s="52"/>
      <c r="E57" s="68"/>
      <c r="F57" s="54"/>
      <c r="G57" s="53"/>
      <c r="H57" s="59"/>
      <c r="I57" s="59"/>
      <c r="J57" s="58"/>
      <c r="K57" s="58"/>
      <c r="L57" s="58"/>
      <c r="M57" s="58"/>
      <c r="N57" s="55"/>
      <c r="O57" s="56"/>
      <c r="P57" s="57"/>
      <c r="Q57" s="43" t="s">
        <v>133</v>
      </c>
      <c r="R57" s="115" t="s">
        <v>232</v>
      </c>
      <c r="S57" s="119" t="s">
        <v>234</v>
      </c>
      <c r="T57" s="119" t="s">
        <v>236</v>
      </c>
      <c r="U57" s="117" t="s">
        <v>243</v>
      </c>
      <c r="V57" s="76"/>
      <c r="W57" s="47">
        <f>W58</f>
        <v>6</v>
      </c>
    </row>
    <row r="58" spans="1:23" ht="31.5" x14ac:dyDescent="0.25">
      <c r="A58" s="49"/>
      <c r="B58" s="50"/>
      <c r="C58" s="51"/>
      <c r="D58" s="52"/>
      <c r="E58" s="68"/>
      <c r="F58" s="54"/>
      <c r="G58" s="53"/>
      <c r="H58" s="59"/>
      <c r="I58" s="59"/>
      <c r="J58" s="58"/>
      <c r="K58" s="58"/>
      <c r="L58" s="58"/>
      <c r="M58" s="58"/>
      <c r="N58" s="55"/>
      <c r="O58" s="56"/>
      <c r="P58" s="57"/>
      <c r="Q58" s="67" t="s">
        <v>134</v>
      </c>
      <c r="R58" s="115" t="s">
        <v>232</v>
      </c>
      <c r="S58" s="119" t="s">
        <v>234</v>
      </c>
      <c r="T58" s="119" t="s">
        <v>236</v>
      </c>
      <c r="U58" s="117" t="s">
        <v>243</v>
      </c>
      <c r="V58" s="76" t="s">
        <v>110</v>
      </c>
      <c r="W58" s="47">
        <v>6</v>
      </c>
    </row>
    <row r="59" spans="1:23" ht="63" x14ac:dyDescent="0.25">
      <c r="A59" s="49"/>
      <c r="B59" s="50"/>
      <c r="C59" s="51"/>
      <c r="D59" s="52"/>
      <c r="E59" s="68"/>
      <c r="F59" s="54"/>
      <c r="G59" s="53"/>
      <c r="H59" s="59"/>
      <c r="I59" s="59"/>
      <c r="J59" s="58"/>
      <c r="K59" s="58"/>
      <c r="L59" s="58"/>
      <c r="M59" s="58"/>
      <c r="N59" s="55"/>
      <c r="O59" s="56"/>
      <c r="P59" s="57"/>
      <c r="Q59" s="43" t="s">
        <v>224</v>
      </c>
      <c r="R59" s="115" t="s">
        <v>89</v>
      </c>
      <c r="S59" s="119" t="s">
        <v>231</v>
      </c>
      <c r="T59" s="119" t="s">
        <v>232</v>
      </c>
      <c r="U59" s="117" t="s">
        <v>233</v>
      </c>
      <c r="V59" s="76"/>
      <c r="W59" s="47">
        <f>W60</f>
        <v>470</v>
      </c>
    </row>
    <row r="60" spans="1:23" ht="63" x14ac:dyDescent="0.25">
      <c r="A60" s="49"/>
      <c r="B60" s="50"/>
      <c r="C60" s="51"/>
      <c r="D60" s="52"/>
      <c r="E60" s="68"/>
      <c r="F60" s="54"/>
      <c r="G60" s="53"/>
      <c r="H60" s="59"/>
      <c r="I60" s="59"/>
      <c r="J60" s="58"/>
      <c r="K60" s="58"/>
      <c r="L60" s="58"/>
      <c r="M60" s="58"/>
      <c r="N60" s="55"/>
      <c r="O60" s="56"/>
      <c r="P60" s="57"/>
      <c r="Q60" s="43" t="s">
        <v>224</v>
      </c>
      <c r="R60" s="115" t="s">
        <v>89</v>
      </c>
      <c r="S60" s="119" t="s">
        <v>234</v>
      </c>
      <c r="T60" s="119" t="s">
        <v>232</v>
      </c>
      <c r="U60" s="117" t="s">
        <v>233</v>
      </c>
      <c r="V60" s="76"/>
      <c r="W60" s="47">
        <f>W61</f>
        <v>470</v>
      </c>
    </row>
    <row r="61" spans="1:23" ht="94.5" x14ac:dyDescent="0.25">
      <c r="A61" s="49"/>
      <c r="B61" s="50"/>
      <c r="C61" s="51"/>
      <c r="D61" s="52"/>
      <c r="E61" s="68"/>
      <c r="F61" s="54"/>
      <c r="G61" s="53"/>
      <c r="H61" s="59"/>
      <c r="I61" s="59"/>
      <c r="J61" s="58"/>
      <c r="K61" s="58"/>
      <c r="L61" s="58"/>
      <c r="M61" s="58"/>
      <c r="N61" s="55"/>
      <c r="O61" s="56"/>
      <c r="P61" s="57"/>
      <c r="Q61" s="65" t="s">
        <v>290</v>
      </c>
      <c r="R61" s="115" t="s">
        <v>89</v>
      </c>
      <c r="S61" s="119" t="s">
        <v>234</v>
      </c>
      <c r="T61" s="119" t="s">
        <v>168</v>
      </c>
      <c r="U61" s="117" t="s">
        <v>244</v>
      </c>
      <c r="V61" s="76"/>
      <c r="W61" s="47">
        <f>W62</f>
        <v>470</v>
      </c>
    </row>
    <row r="62" spans="1:23" ht="47.25" x14ac:dyDescent="0.25">
      <c r="A62" s="49"/>
      <c r="B62" s="50"/>
      <c r="C62" s="51"/>
      <c r="D62" s="52"/>
      <c r="E62" s="68"/>
      <c r="F62" s="54"/>
      <c r="G62" s="53"/>
      <c r="H62" s="59"/>
      <c r="I62" s="59"/>
      <c r="J62" s="58"/>
      <c r="K62" s="58"/>
      <c r="L62" s="58"/>
      <c r="M62" s="58"/>
      <c r="N62" s="55"/>
      <c r="O62" s="56"/>
      <c r="P62" s="57"/>
      <c r="Q62" s="45" t="s">
        <v>102</v>
      </c>
      <c r="R62" s="115" t="s">
        <v>89</v>
      </c>
      <c r="S62" s="119" t="s">
        <v>234</v>
      </c>
      <c r="T62" s="119" t="s">
        <v>168</v>
      </c>
      <c r="U62" s="117" t="s">
        <v>244</v>
      </c>
      <c r="V62" s="76" t="s">
        <v>103</v>
      </c>
      <c r="W62" s="47">
        <v>470</v>
      </c>
    </row>
    <row r="63" spans="1:23" ht="49.5" customHeight="1" x14ac:dyDescent="0.25">
      <c r="A63" s="49"/>
      <c r="B63" s="50"/>
      <c r="C63" s="51"/>
      <c r="D63" s="52"/>
      <c r="E63" s="68"/>
      <c r="F63" s="54"/>
      <c r="G63" s="53"/>
      <c r="H63" s="59"/>
      <c r="I63" s="59"/>
      <c r="J63" s="58"/>
      <c r="K63" s="58"/>
      <c r="L63" s="58"/>
      <c r="M63" s="58"/>
      <c r="N63" s="55"/>
      <c r="O63" s="56"/>
      <c r="P63" s="57"/>
      <c r="Q63" s="46" t="s">
        <v>46</v>
      </c>
      <c r="R63" s="115"/>
      <c r="S63" s="119"/>
      <c r="T63" s="119"/>
      <c r="U63" s="117"/>
      <c r="V63" s="76"/>
      <c r="W63" s="47">
        <f>W72</f>
        <v>76.3</v>
      </c>
    </row>
    <row r="64" spans="1:23" ht="31.5" x14ac:dyDescent="0.25">
      <c r="A64" s="49"/>
      <c r="B64" s="50"/>
      <c r="C64" s="51"/>
      <c r="D64" s="52"/>
      <c r="E64" s="68"/>
      <c r="F64" s="54"/>
      <c r="G64" s="53"/>
      <c r="H64" s="59"/>
      <c r="I64" s="59"/>
      <c r="J64" s="58"/>
      <c r="K64" s="58"/>
      <c r="L64" s="58"/>
      <c r="M64" s="58"/>
      <c r="N64" s="55"/>
      <c r="O64" s="56"/>
      <c r="P64" s="57"/>
      <c r="Q64" s="45" t="s">
        <v>48</v>
      </c>
      <c r="R64" s="115"/>
      <c r="S64" s="119"/>
      <c r="T64" s="119"/>
      <c r="U64" s="117"/>
      <c r="V64" s="76"/>
      <c r="W64" s="47">
        <f>W65</f>
        <v>76.3</v>
      </c>
    </row>
    <row r="65" spans="1:23" ht="80.25" customHeight="1" x14ac:dyDescent="0.25">
      <c r="A65" s="49"/>
      <c r="B65" s="50"/>
      <c r="C65" s="51"/>
      <c r="D65" s="52"/>
      <c r="E65" s="68"/>
      <c r="F65" s="54"/>
      <c r="G65" s="53"/>
      <c r="H65" s="59"/>
      <c r="I65" s="59"/>
      <c r="J65" s="58"/>
      <c r="K65" s="58"/>
      <c r="L65" s="58"/>
      <c r="M65" s="58"/>
      <c r="N65" s="55"/>
      <c r="O65" s="56"/>
      <c r="P65" s="57"/>
      <c r="Q65" s="43" t="s">
        <v>224</v>
      </c>
      <c r="R65" s="115" t="s">
        <v>89</v>
      </c>
      <c r="S65" s="119" t="s">
        <v>231</v>
      </c>
      <c r="T65" s="119" t="s">
        <v>232</v>
      </c>
      <c r="U65" s="117" t="s">
        <v>233</v>
      </c>
      <c r="V65" s="76"/>
      <c r="W65" s="47">
        <f>W66</f>
        <v>76.3</v>
      </c>
    </row>
    <row r="66" spans="1:23" ht="47.25" x14ac:dyDescent="0.25">
      <c r="A66" s="49"/>
      <c r="B66" s="50"/>
      <c r="C66" s="51"/>
      <c r="D66" s="52"/>
      <c r="E66" s="68"/>
      <c r="F66" s="54"/>
      <c r="G66" s="53"/>
      <c r="H66" s="59"/>
      <c r="I66" s="59"/>
      <c r="J66" s="58"/>
      <c r="K66" s="58"/>
      <c r="L66" s="58"/>
      <c r="M66" s="58"/>
      <c r="N66" s="55"/>
      <c r="O66" s="56"/>
      <c r="P66" s="57"/>
      <c r="Q66" s="45" t="s">
        <v>137</v>
      </c>
      <c r="R66" s="115" t="s">
        <v>89</v>
      </c>
      <c r="S66" s="119" t="s">
        <v>234</v>
      </c>
      <c r="T66" s="119" t="s">
        <v>232</v>
      </c>
      <c r="U66" s="117" t="s">
        <v>233</v>
      </c>
      <c r="V66" s="76"/>
      <c r="W66" s="47">
        <f>W71</f>
        <v>76.3</v>
      </c>
    </row>
    <row r="67" spans="1:23" x14ac:dyDescent="0.25">
      <c r="A67" s="49"/>
      <c r="B67" s="50"/>
      <c r="C67" s="51"/>
      <c r="D67" s="52"/>
      <c r="E67" s="68"/>
      <c r="F67" s="54"/>
      <c r="G67" s="53"/>
      <c r="H67" s="59"/>
      <c r="I67" s="59"/>
      <c r="J67" s="58"/>
      <c r="K67" s="58"/>
      <c r="L67" s="58"/>
      <c r="M67" s="58"/>
      <c r="N67" s="55"/>
      <c r="O67" s="56"/>
      <c r="P67" s="57"/>
      <c r="Q67" s="43" t="s">
        <v>140</v>
      </c>
      <c r="R67" s="115"/>
      <c r="S67" s="119"/>
      <c r="T67" s="119"/>
      <c r="U67" s="117"/>
      <c r="V67" s="76"/>
      <c r="W67" s="47">
        <f>W68</f>
        <v>0</v>
      </c>
    </row>
    <row r="68" spans="1:23" s="24" customFormat="1" ht="31.5" x14ac:dyDescent="0.25">
      <c r="A68" s="61"/>
      <c r="B68" s="50"/>
      <c r="C68" s="51"/>
      <c r="D68" s="51"/>
      <c r="E68" s="70"/>
      <c r="F68" s="54"/>
      <c r="G68" s="54"/>
      <c r="H68" s="53"/>
      <c r="I68" s="54"/>
      <c r="J68" s="54"/>
      <c r="K68" s="54"/>
      <c r="L68" s="54"/>
      <c r="M68" s="54"/>
      <c r="N68" s="62"/>
      <c r="O68" s="63"/>
      <c r="P68" s="71">
        <v>2</v>
      </c>
      <c r="Q68" s="43" t="s">
        <v>141</v>
      </c>
      <c r="R68" s="115" t="s">
        <v>245</v>
      </c>
      <c r="S68" s="119" t="s">
        <v>246</v>
      </c>
      <c r="T68" s="119" t="s">
        <v>231</v>
      </c>
      <c r="U68" s="117" t="s">
        <v>237</v>
      </c>
      <c r="V68" s="76"/>
      <c r="W68" s="47"/>
    </row>
    <row r="69" spans="1:23" s="24" customFormat="1" ht="31.5" x14ac:dyDescent="0.25">
      <c r="A69" s="61"/>
      <c r="B69" s="50"/>
      <c r="C69" s="51"/>
      <c r="D69" s="51"/>
      <c r="E69" s="70"/>
      <c r="F69" s="54"/>
      <c r="G69" s="54"/>
      <c r="H69" s="53"/>
      <c r="I69" s="54"/>
      <c r="J69" s="54"/>
      <c r="K69" s="54"/>
      <c r="L69" s="54"/>
      <c r="M69" s="54"/>
      <c r="N69" s="62"/>
      <c r="O69" s="63"/>
      <c r="P69" s="57"/>
      <c r="Q69" s="43" t="s">
        <v>142</v>
      </c>
      <c r="R69" s="115" t="s">
        <v>245</v>
      </c>
      <c r="S69" s="119" t="s">
        <v>246</v>
      </c>
      <c r="T69" s="119" t="s">
        <v>231</v>
      </c>
      <c r="U69" s="117" t="s">
        <v>247</v>
      </c>
      <c r="V69" s="76"/>
      <c r="W69" s="47"/>
    </row>
    <row r="70" spans="1:23" s="24" customFormat="1" ht="66.75" customHeight="1" x14ac:dyDescent="0.25">
      <c r="A70" s="61"/>
      <c r="B70" s="50"/>
      <c r="C70" s="51"/>
      <c r="D70" s="51"/>
      <c r="E70" s="70"/>
      <c r="F70" s="54"/>
      <c r="G70" s="54"/>
      <c r="H70" s="53"/>
      <c r="I70" s="54"/>
      <c r="J70" s="54"/>
      <c r="K70" s="54"/>
      <c r="L70" s="54"/>
      <c r="M70" s="54"/>
      <c r="N70" s="62"/>
      <c r="O70" s="63"/>
      <c r="P70" s="57"/>
      <c r="Q70" s="43" t="s">
        <v>117</v>
      </c>
      <c r="R70" s="115" t="s">
        <v>248</v>
      </c>
      <c r="S70" s="119" t="s">
        <v>231</v>
      </c>
      <c r="T70" s="119" t="s">
        <v>231</v>
      </c>
      <c r="U70" s="117" t="s">
        <v>247</v>
      </c>
      <c r="V70" s="76" t="s">
        <v>118</v>
      </c>
      <c r="W70" s="47"/>
    </row>
    <row r="71" spans="1:23" ht="47.25" x14ac:dyDescent="0.25">
      <c r="A71" s="49"/>
      <c r="B71" s="50"/>
      <c r="C71" s="51"/>
      <c r="D71" s="52"/>
      <c r="E71" s="68"/>
      <c r="F71" s="54"/>
      <c r="G71" s="54"/>
      <c r="H71" s="59"/>
      <c r="I71" s="58"/>
      <c r="J71" s="58"/>
      <c r="K71" s="58"/>
      <c r="L71" s="58"/>
      <c r="M71" s="58"/>
      <c r="N71" s="55"/>
      <c r="O71" s="56"/>
      <c r="P71" s="57"/>
      <c r="Q71" s="43" t="s">
        <v>143</v>
      </c>
      <c r="R71" s="115" t="s">
        <v>89</v>
      </c>
      <c r="S71" s="119" t="s">
        <v>234</v>
      </c>
      <c r="T71" s="119" t="s">
        <v>153</v>
      </c>
      <c r="U71" s="117" t="s">
        <v>249</v>
      </c>
      <c r="V71" s="76"/>
      <c r="W71" s="47">
        <f>W72</f>
        <v>76.3</v>
      </c>
    </row>
    <row r="72" spans="1:23" s="24" customFormat="1" ht="19.5" hidden="1" customHeight="1" x14ac:dyDescent="0.25">
      <c r="A72" s="61"/>
      <c r="B72" s="50"/>
      <c r="C72" s="51"/>
      <c r="D72" s="51"/>
      <c r="E72" s="70"/>
      <c r="F72" s="54"/>
      <c r="G72" s="54"/>
      <c r="H72" s="53"/>
      <c r="I72" s="54"/>
      <c r="J72" s="54"/>
      <c r="K72" s="54"/>
      <c r="L72" s="54"/>
      <c r="M72" s="54"/>
      <c r="N72" s="62"/>
      <c r="O72" s="63"/>
      <c r="P72" s="57"/>
      <c r="Q72" s="65" t="s">
        <v>144</v>
      </c>
      <c r="R72" s="115" t="s">
        <v>89</v>
      </c>
      <c r="S72" s="119" t="s">
        <v>234</v>
      </c>
      <c r="T72" s="119" t="s">
        <v>153</v>
      </c>
      <c r="U72" s="117" t="s">
        <v>249</v>
      </c>
      <c r="V72" s="76" t="s">
        <v>92</v>
      </c>
      <c r="W72" s="47">
        <v>76.3</v>
      </c>
    </row>
    <row r="73" spans="1:23" ht="31.5" hidden="1" customHeight="1" x14ac:dyDescent="0.25">
      <c r="A73" s="49"/>
      <c r="B73" s="50"/>
      <c r="C73" s="51"/>
      <c r="D73" s="52"/>
      <c r="E73" s="68"/>
      <c r="F73" s="54"/>
      <c r="G73" s="54"/>
      <c r="H73" s="59"/>
      <c r="I73" s="58"/>
      <c r="J73" s="58"/>
      <c r="K73" s="58"/>
      <c r="L73" s="58"/>
      <c r="M73" s="58"/>
      <c r="N73" s="55"/>
      <c r="O73" s="56"/>
      <c r="P73" s="57"/>
      <c r="Q73" s="42" t="s">
        <v>50</v>
      </c>
      <c r="R73" s="115"/>
      <c r="S73" s="119"/>
      <c r="T73" s="119"/>
      <c r="U73" s="117"/>
      <c r="V73" s="76"/>
      <c r="W73" s="47">
        <f>W79+W84+W93</f>
        <v>114</v>
      </c>
    </row>
    <row r="74" spans="1:23" ht="31.5" hidden="1" customHeight="1" x14ac:dyDescent="0.25">
      <c r="A74" s="49"/>
      <c r="B74" s="50"/>
      <c r="C74" s="51"/>
      <c r="D74" s="52"/>
      <c r="E74" s="68"/>
      <c r="F74" s="54"/>
      <c r="G74" s="54"/>
      <c r="H74" s="59"/>
      <c r="I74" s="58"/>
      <c r="J74" s="58"/>
      <c r="K74" s="58"/>
      <c r="L74" s="58"/>
      <c r="M74" s="58"/>
      <c r="N74" s="55"/>
      <c r="O74" s="56"/>
      <c r="P74" s="57"/>
      <c r="Q74" s="42" t="s">
        <v>215</v>
      </c>
      <c r="R74" s="115"/>
      <c r="S74" s="119"/>
      <c r="T74" s="119"/>
      <c r="U74" s="117"/>
      <c r="V74" s="76"/>
      <c r="W74" s="47">
        <f>W75</f>
        <v>20</v>
      </c>
    </row>
    <row r="75" spans="1:23" ht="15.75" hidden="1" customHeight="1" x14ac:dyDescent="0.25">
      <c r="A75" s="49"/>
      <c r="B75" s="50"/>
      <c r="C75" s="51"/>
      <c r="D75" s="52"/>
      <c r="E75" s="68"/>
      <c r="F75" s="54"/>
      <c r="G75" s="54"/>
      <c r="H75" s="59"/>
      <c r="I75" s="58"/>
      <c r="J75" s="58"/>
      <c r="K75" s="58"/>
      <c r="L75" s="58"/>
      <c r="M75" s="58"/>
      <c r="N75" s="55"/>
      <c r="O75" s="56"/>
      <c r="P75" s="57"/>
      <c r="Q75" s="43" t="s">
        <v>223</v>
      </c>
      <c r="R75" s="115" t="s">
        <v>90</v>
      </c>
      <c r="S75" s="119" t="s">
        <v>231</v>
      </c>
      <c r="T75" s="119" t="s">
        <v>232</v>
      </c>
      <c r="U75" s="117" t="s">
        <v>233</v>
      </c>
      <c r="V75" s="76"/>
      <c r="W75" s="47">
        <f>W76</f>
        <v>20</v>
      </c>
    </row>
    <row r="76" spans="1:23" ht="48" customHeight="1" x14ac:dyDescent="0.25">
      <c r="A76" s="49"/>
      <c r="B76" s="50"/>
      <c r="C76" s="51"/>
      <c r="D76" s="52"/>
      <c r="E76" s="68"/>
      <c r="F76" s="54"/>
      <c r="G76" s="54"/>
      <c r="H76" s="59"/>
      <c r="I76" s="58"/>
      <c r="J76" s="58"/>
      <c r="K76" s="58"/>
      <c r="L76" s="58"/>
      <c r="M76" s="58"/>
      <c r="N76" s="55"/>
      <c r="O76" s="56"/>
      <c r="P76" s="57"/>
      <c r="Q76" s="43" t="s">
        <v>223</v>
      </c>
      <c r="R76" s="115" t="s">
        <v>90</v>
      </c>
      <c r="S76" s="119" t="s">
        <v>234</v>
      </c>
      <c r="T76" s="119" t="s">
        <v>232</v>
      </c>
      <c r="U76" s="117" t="s">
        <v>233</v>
      </c>
      <c r="V76" s="76"/>
      <c r="W76" s="47">
        <f>W77</f>
        <v>20</v>
      </c>
    </row>
    <row r="77" spans="1:23" ht="93.75" customHeight="1" x14ac:dyDescent="0.25">
      <c r="A77" s="49"/>
      <c r="B77" s="50"/>
      <c r="C77" s="51"/>
      <c r="D77" s="52"/>
      <c r="E77" s="68"/>
      <c r="F77" s="54"/>
      <c r="G77" s="54"/>
      <c r="H77" s="59"/>
      <c r="I77" s="58"/>
      <c r="J77" s="58"/>
      <c r="K77" s="58"/>
      <c r="L77" s="58"/>
      <c r="M77" s="58"/>
      <c r="N77" s="55"/>
      <c r="O77" s="56"/>
      <c r="P77" s="57"/>
      <c r="Q77" s="43" t="s">
        <v>223</v>
      </c>
      <c r="R77" s="115" t="s">
        <v>90</v>
      </c>
      <c r="S77" s="119" t="s">
        <v>234</v>
      </c>
      <c r="T77" s="119">
        <v>1</v>
      </c>
      <c r="U77" s="117" t="s">
        <v>233</v>
      </c>
      <c r="V77" s="76"/>
      <c r="W77" s="47">
        <f>W79</f>
        <v>20</v>
      </c>
    </row>
    <row r="78" spans="1:23" ht="36" customHeight="1" x14ac:dyDescent="0.25">
      <c r="A78" s="49"/>
      <c r="B78" s="50"/>
      <c r="C78" s="51"/>
      <c r="D78" s="52"/>
      <c r="E78" s="68"/>
      <c r="F78" s="483" t="s">
        <v>145</v>
      </c>
      <c r="G78" s="483"/>
      <c r="H78" s="483"/>
      <c r="I78" s="483"/>
      <c r="J78" s="483"/>
      <c r="K78" s="483"/>
      <c r="L78" s="483"/>
      <c r="M78" s="483"/>
      <c r="N78" s="55" t="s">
        <v>145</v>
      </c>
      <c r="O78" s="56">
        <v>0</v>
      </c>
      <c r="P78" s="48">
        <v>3</v>
      </c>
      <c r="Q78" s="45" t="s">
        <v>297</v>
      </c>
      <c r="R78" s="115" t="s">
        <v>90</v>
      </c>
      <c r="S78" s="119" t="s">
        <v>234</v>
      </c>
      <c r="T78" s="119" t="s">
        <v>89</v>
      </c>
      <c r="U78" s="117" t="s">
        <v>292</v>
      </c>
      <c r="V78" s="76"/>
      <c r="W78" s="47">
        <v>20</v>
      </c>
    </row>
    <row r="79" spans="1:23" ht="63" customHeight="1" x14ac:dyDescent="0.25">
      <c r="A79" s="49"/>
      <c r="B79" s="50"/>
      <c r="C79" s="51"/>
      <c r="D79" s="52"/>
      <c r="E79" s="68"/>
      <c r="F79" s="53"/>
      <c r="G79" s="54"/>
      <c r="H79" s="54"/>
      <c r="I79" s="54"/>
      <c r="J79" s="54"/>
      <c r="K79" s="54"/>
      <c r="L79" s="54"/>
      <c r="M79" s="54"/>
      <c r="N79" s="55"/>
      <c r="O79" s="56"/>
      <c r="P79" s="48"/>
      <c r="Q79" s="45" t="s">
        <v>102</v>
      </c>
      <c r="R79" s="115" t="s">
        <v>90</v>
      </c>
      <c r="S79" s="119" t="s">
        <v>234</v>
      </c>
      <c r="T79" s="119" t="s">
        <v>89</v>
      </c>
      <c r="U79" s="117" t="s">
        <v>292</v>
      </c>
      <c r="V79" s="76" t="s">
        <v>103</v>
      </c>
      <c r="W79" s="47">
        <v>20</v>
      </c>
    </row>
    <row r="80" spans="1:23" ht="63.75" customHeight="1" x14ac:dyDescent="0.25">
      <c r="A80" s="49"/>
      <c r="B80" s="50"/>
      <c r="C80" s="51"/>
      <c r="D80" s="52"/>
      <c r="E80" s="68"/>
      <c r="F80" s="53"/>
      <c r="G80" s="54"/>
      <c r="H80" s="54"/>
      <c r="I80" s="54"/>
      <c r="J80" s="54"/>
      <c r="K80" s="54"/>
      <c r="L80" s="54"/>
      <c r="M80" s="54"/>
      <c r="N80" s="55"/>
      <c r="O80" s="56"/>
      <c r="P80" s="48"/>
      <c r="Q80" s="42" t="s">
        <v>218</v>
      </c>
      <c r="R80" s="115"/>
      <c r="S80" s="119"/>
      <c r="T80" s="119"/>
      <c r="U80" s="117"/>
      <c r="V80" s="76"/>
      <c r="W80" s="47">
        <f>W81</f>
        <v>90</v>
      </c>
    </row>
    <row r="81" spans="1:23" ht="64.5" customHeight="1" x14ac:dyDescent="0.25">
      <c r="A81" s="49"/>
      <c r="B81" s="50"/>
      <c r="C81" s="51"/>
      <c r="D81" s="52"/>
      <c r="E81" s="68"/>
      <c r="F81" s="53"/>
      <c r="G81" s="54"/>
      <c r="H81" s="54"/>
      <c r="I81" s="54"/>
      <c r="J81" s="54"/>
      <c r="K81" s="54"/>
      <c r="L81" s="54"/>
      <c r="M81" s="54"/>
      <c r="N81" s="55"/>
      <c r="O81" s="56"/>
      <c r="P81" s="48"/>
      <c r="Q81" s="43" t="s">
        <v>223</v>
      </c>
      <c r="R81" s="115" t="s">
        <v>90</v>
      </c>
      <c r="S81" s="119" t="s">
        <v>231</v>
      </c>
      <c r="T81" s="119" t="s">
        <v>232</v>
      </c>
      <c r="U81" s="117" t="s">
        <v>233</v>
      </c>
      <c r="V81" s="76"/>
      <c r="W81" s="47">
        <f>W82</f>
        <v>90</v>
      </c>
    </row>
    <row r="82" spans="1:23" ht="67.5" customHeight="1" x14ac:dyDescent="0.25">
      <c r="A82" s="49"/>
      <c r="B82" s="50"/>
      <c r="C82" s="51"/>
      <c r="D82" s="52"/>
      <c r="E82" s="68"/>
      <c r="F82" s="53"/>
      <c r="G82" s="54"/>
      <c r="H82" s="54"/>
      <c r="I82" s="54"/>
      <c r="J82" s="54"/>
      <c r="K82" s="54"/>
      <c r="L82" s="54"/>
      <c r="M82" s="54"/>
      <c r="N82" s="55"/>
      <c r="O82" s="56"/>
      <c r="P82" s="48"/>
      <c r="Q82" s="43" t="s">
        <v>223</v>
      </c>
      <c r="R82" s="115" t="s">
        <v>90</v>
      </c>
      <c r="S82" s="119" t="s">
        <v>234</v>
      </c>
      <c r="T82" s="119" t="s">
        <v>232</v>
      </c>
      <c r="U82" s="117" t="s">
        <v>233</v>
      </c>
      <c r="V82" s="76"/>
      <c r="W82" s="47">
        <f>W83</f>
        <v>90</v>
      </c>
    </row>
    <row r="83" spans="1:23" ht="46.5" customHeight="1" x14ac:dyDescent="0.25">
      <c r="A83" s="49"/>
      <c r="B83" s="50"/>
      <c r="C83" s="51"/>
      <c r="D83" s="52"/>
      <c r="E83" s="68"/>
      <c r="F83" s="53"/>
      <c r="G83" s="54"/>
      <c r="H83" s="54"/>
      <c r="I83" s="54"/>
      <c r="J83" s="54"/>
      <c r="K83" s="54"/>
      <c r="L83" s="54"/>
      <c r="M83" s="54"/>
      <c r="N83" s="55"/>
      <c r="O83" s="56"/>
      <c r="P83" s="48"/>
      <c r="Q83" s="43" t="s">
        <v>298</v>
      </c>
      <c r="R83" s="115" t="s">
        <v>90</v>
      </c>
      <c r="S83" s="119" t="s">
        <v>234</v>
      </c>
      <c r="T83" s="119" t="s">
        <v>89</v>
      </c>
      <c r="U83" s="117" t="s">
        <v>291</v>
      </c>
      <c r="V83" s="76"/>
      <c r="W83" s="47">
        <f>W84</f>
        <v>90</v>
      </c>
    </row>
    <row r="84" spans="1:23" ht="31.5" customHeight="1" x14ac:dyDescent="0.25">
      <c r="A84" s="49"/>
      <c r="B84" s="50"/>
      <c r="C84" s="51"/>
      <c r="D84" s="52"/>
      <c r="E84" s="68"/>
      <c r="F84" s="53"/>
      <c r="G84" s="54"/>
      <c r="H84" s="54"/>
      <c r="I84" s="54"/>
      <c r="J84" s="54"/>
      <c r="K84" s="54"/>
      <c r="L84" s="54"/>
      <c r="M84" s="54"/>
      <c r="N84" s="55"/>
      <c r="O84" s="56"/>
      <c r="P84" s="48"/>
      <c r="Q84" s="45" t="s">
        <v>102</v>
      </c>
      <c r="R84" s="115" t="s">
        <v>90</v>
      </c>
      <c r="S84" s="119" t="s">
        <v>234</v>
      </c>
      <c r="T84" s="119" t="s">
        <v>89</v>
      </c>
      <c r="U84" s="117" t="s">
        <v>291</v>
      </c>
      <c r="V84" s="76" t="s">
        <v>103</v>
      </c>
      <c r="W84" s="47">
        <v>90</v>
      </c>
    </row>
    <row r="85" spans="1:23" ht="66" customHeight="1" x14ac:dyDescent="0.25">
      <c r="A85" s="49"/>
      <c r="B85" s="50"/>
      <c r="C85" s="51"/>
      <c r="D85" s="52"/>
      <c r="E85" s="68"/>
      <c r="F85" s="53"/>
      <c r="G85" s="54"/>
      <c r="H85" s="54"/>
      <c r="I85" s="54"/>
      <c r="J85" s="54"/>
      <c r="K85" s="54"/>
      <c r="L85" s="54"/>
      <c r="M85" s="54"/>
      <c r="N85" s="55"/>
      <c r="O85" s="56"/>
      <c r="P85" s="48"/>
      <c r="Q85" s="45" t="s">
        <v>146</v>
      </c>
      <c r="R85" s="115"/>
      <c r="S85" s="119"/>
      <c r="T85" s="119"/>
      <c r="U85" s="117"/>
      <c r="V85" s="76"/>
      <c r="W85" s="47">
        <f>W87</f>
        <v>4</v>
      </c>
    </row>
    <row r="86" spans="1:23" ht="62.25" customHeight="1" x14ac:dyDescent="0.25">
      <c r="A86" s="49"/>
      <c r="B86" s="50"/>
      <c r="C86" s="51"/>
      <c r="D86" s="52"/>
      <c r="E86" s="68"/>
      <c r="F86" s="53"/>
      <c r="G86" s="54"/>
      <c r="H86" s="54"/>
      <c r="I86" s="54"/>
      <c r="J86" s="54"/>
      <c r="K86" s="54"/>
      <c r="L86" s="54"/>
      <c r="M86" s="54"/>
      <c r="N86" s="55"/>
      <c r="O86" s="56"/>
      <c r="P86" s="48"/>
      <c r="Q86" s="43" t="s">
        <v>230</v>
      </c>
      <c r="R86" s="115" t="s">
        <v>90</v>
      </c>
      <c r="S86" s="119" t="s">
        <v>231</v>
      </c>
      <c r="T86" s="119" t="s">
        <v>232</v>
      </c>
      <c r="U86" s="117" t="s">
        <v>233</v>
      </c>
      <c r="V86" s="76"/>
      <c r="W86" s="47">
        <f>W87</f>
        <v>4</v>
      </c>
    </row>
    <row r="87" spans="1:23" ht="66.75" customHeight="1" x14ac:dyDescent="0.25">
      <c r="A87" s="49"/>
      <c r="B87" s="50"/>
      <c r="C87" s="51"/>
      <c r="D87" s="52"/>
      <c r="E87" s="68"/>
      <c r="F87" s="53"/>
      <c r="G87" s="54"/>
      <c r="H87" s="54"/>
      <c r="I87" s="54"/>
      <c r="J87" s="54"/>
      <c r="K87" s="54"/>
      <c r="L87" s="54"/>
      <c r="M87" s="54"/>
      <c r="N87" s="55"/>
      <c r="O87" s="56"/>
      <c r="P87" s="48"/>
      <c r="Q87" s="43" t="s">
        <v>225</v>
      </c>
      <c r="R87" s="115" t="s">
        <v>90</v>
      </c>
      <c r="S87" s="119" t="s">
        <v>234</v>
      </c>
      <c r="T87" s="119" t="s">
        <v>232</v>
      </c>
      <c r="U87" s="117" t="s">
        <v>233</v>
      </c>
      <c r="V87" s="76"/>
      <c r="W87" s="47">
        <v>4</v>
      </c>
    </row>
    <row r="88" spans="1:23" ht="48" customHeight="1" x14ac:dyDescent="0.25">
      <c r="A88" s="49"/>
      <c r="B88" s="50"/>
      <c r="C88" s="51"/>
      <c r="D88" s="52"/>
      <c r="E88" s="68"/>
      <c r="F88" s="53"/>
      <c r="G88" s="54"/>
      <c r="H88" s="54"/>
      <c r="I88" s="54"/>
      <c r="J88" s="54"/>
      <c r="K88" s="54"/>
      <c r="L88" s="54"/>
      <c r="M88" s="54"/>
      <c r="N88" s="55"/>
      <c r="O88" s="56"/>
      <c r="P88" s="48"/>
      <c r="Q88" s="43" t="s">
        <v>147</v>
      </c>
      <c r="R88" s="115" t="s">
        <v>250</v>
      </c>
      <c r="S88" s="119" t="s">
        <v>251</v>
      </c>
      <c r="T88" s="119" t="s">
        <v>231</v>
      </c>
      <c r="U88" s="117" t="s">
        <v>237</v>
      </c>
      <c r="V88" s="76"/>
      <c r="W88" s="47">
        <f>W89</f>
        <v>0</v>
      </c>
    </row>
    <row r="89" spans="1:23" ht="48" customHeight="1" x14ac:dyDescent="0.25">
      <c r="A89" s="49"/>
      <c r="B89" s="50"/>
      <c r="C89" s="51"/>
      <c r="D89" s="52"/>
      <c r="E89" s="68"/>
      <c r="F89" s="53"/>
      <c r="G89" s="54"/>
      <c r="H89" s="54"/>
      <c r="I89" s="54"/>
      <c r="J89" s="54"/>
      <c r="K89" s="54"/>
      <c r="L89" s="54"/>
      <c r="M89" s="54"/>
      <c r="N89" s="55"/>
      <c r="O89" s="56"/>
      <c r="P89" s="48"/>
      <c r="Q89" s="43" t="s">
        <v>148</v>
      </c>
      <c r="R89" s="115" t="s">
        <v>250</v>
      </c>
      <c r="S89" s="119" t="s">
        <v>251</v>
      </c>
      <c r="T89" s="119" t="s">
        <v>246</v>
      </c>
      <c r="U89" s="117" t="s">
        <v>252</v>
      </c>
      <c r="V89" s="76"/>
      <c r="W89" s="47">
        <f>W90</f>
        <v>0</v>
      </c>
    </row>
    <row r="90" spans="1:23" ht="63.75" customHeight="1" x14ac:dyDescent="0.25">
      <c r="A90" s="49"/>
      <c r="B90" s="50"/>
      <c r="C90" s="51"/>
      <c r="D90" s="52"/>
      <c r="E90" s="68"/>
      <c r="F90" s="53"/>
      <c r="G90" s="54"/>
      <c r="H90" s="54"/>
      <c r="I90" s="54"/>
      <c r="J90" s="54"/>
      <c r="K90" s="54"/>
      <c r="L90" s="54"/>
      <c r="M90" s="54"/>
      <c r="N90" s="55"/>
      <c r="O90" s="56"/>
      <c r="P90" s="48"/>
      <c r="Q90" s="43" t="s">
        <v>117</v>
      </c>
      <c r="R90" s="115" t="s">
        <v>250</v>
      </c>
      <c r="S90" s="119" t="s">
        <v>251</v>
      </c>
      <c r="T90" s="119" t="s">
        <v>246</v>
      </c>
      <c r="U90" s="117" t="s">
        <v>252</v>
      </c>
      <c r="V90" s="76" t="s">
        <v>118</v>
      </c>
      <c r="W90" s="47">
        <v>0</v>
      </c>
    </row>
    <row r="91" spans="1:23" ht="79.900000000000006" hidden="1" customHeight="1" x14ac:dyDescent="0.25">
      <c r="A91" s="49"/>
      <c r="B91" s="50"/>
      <c r="C91" s="51"/>
      <c r="D91" s="52"/>
      <c r="E91" s="68"/>
      <c r="F91" s="54"/>
      <c r="G91" s="54"/>
      <c r="H91" s="58"/>
      <c r="I91" s="59"/>
      <c r="J91" s="58"/>
      <c r="K91" s="58"/>
      <c r="L91" s="58"/>
      <c r="M91" s="58"/>
      <c r="N91" s="55"/>
      <c r="O91" s="56"/>
      <c r="P91" s="57"/>
      <c r="Q91" s="60"/>
      <c r="R91" s="115"/>
      <c r="S91" s="119"/>
      <c r="T91" s="119"/>
      <c r="U91" s="117"/>
      <c r="V91" s="76"/>
      <c r="W91" s="47"/>
    </row>
    <row r="92" spans="1:23" ht="45" hidden="1" customHeight="1" x14ac:dyDescent="0.25">
      <c r="A92" s="49"/>
      <c r="B92" s="50"/>
      <c r="C92" s="51"/>
      <c r="D92" s="52"/>
      <c r="E92" s="68"/>
      <c r="F92" s="54"/>
      <c r="G92" s="54"/>
      <c r="H92" s="58"/>
      <c r="I92" s="59"/>
      <c r="J92" s="58"/>
      <c r="K92" s="58"/>
      <c r="L92" s="58"/>
      <c r="M92" s="58"/>
      <c r="N92" s="55"/>
      <c r="O92" s="56"/>
      <c r="P92" s="57"/>
      <c r="Q92" s="60" t="s">
        <v>149</v>
      </c>
      <c r="R92" s="115" t="s">
        <v>90</v>
      </c>
      <c r="S92" s="119" t="s">
        <v>234</v>
      </c>
      <c r="T92" s="119" t="s">
        <v>89</v>
      </c>
      <c r="U92" s="117" t="s">
        <v>293</v>
      </c>
      <c r="V92" s="76"/>
      <c r="W92" s="47">
        <f>W93</f>
        <v>4</v>
      </c>
    </row>
    <row r="93" spans="1:23" ht="25.5" hidden="1" customHeight="1" x14ac:dyDescent="0.25">
      <c r="A93" s="49"/>
      <c r="B93" s="50"/>
      <c r="C93" s="51"/>
      <c r="D93" s="52"/>
      <c r="E93" s="68"/>
      <c r="F93" s="54"/>
      <c r="G93" s="54"/>
      <c r="H93" s="58"/>
      <c r="I93" s="59"/>
      <c r="J93" s="58"/>
      <c r="K93" s="58"/>
      <c r="L93" s="58"/>
      <c r="M93" s="58"/>
      <c r="N93" s="55"/>
      <c r="O93" s="56"/>
      <c r="P93" s="57"/>
      <c r="Q93" s="45" t="s">
        <v>102</v>
      </c>
      <c r="R93" s="115" t="s">
        <v>90</v>
      </c>
      <c r="S93" s="119" t="s">
        <v>234</v>
      </c>
      <c r="T93" s="119" t="s">
        <v>89</v>
      </c>
      <c r="U93" s="117" t="s">
        <v>293</v>
      </c>
      <c r="V93" s="76" t="s">
        <v>103</v>
      </c>
      <c r="W93" s="47">
        <v>4</v>
      </c>
    </row>
    <row r="94" spans="1:23" ht="63" hidden="1" customHeight="1" x14ac:dyDescent="0.25">
      <c r="A94" s="49"/>
      <c r="B94" s="50"/>
      <c r="C94" s="51"/>
      <c r="D94" s="52"/>
      <c r="E94" s="68"/>
      <c r="F94" s="54"/>
      <c r="G94" s="54"/>
      <c r="H94" s="58"/>
      <c r="I94" s="59"/>
      <c r="J94" s="58"/>
      <c r="K94" s="58"/>
      <c r="L94" s="58"/>
      <c r="M94" s="58"/>
      <c r="N94" s="55"/>
      <c r="O94" s="56"/>
      <c r="P94" s="57"/>
      <c r="Q94" s="42" t="s">
        <v>51</v>
      </c>
      <c r="R94" s="115"/>
      <c r="S94" s="119"/>
      <c r="T94" s="119"/>
      <c r="U94" s="117"/>
      <c r="V94" s="76"/>
      <c r="W94" s="47">
        <f>W96+W103</f>
        <v>1044.5999999999999</v>
      </c>
    </row>
    <row r="95" spans="1:23" ht="18.75" customHeight="1" x14ac:dyDescent="0.25">
      <c r="A95" s="49"/>
      <c r="B95" s="50"/>
      <c r="C95" s="51"/>
      <c r="D95" s="52"/>
      <c r="E95" s="68"/>
      <c r="F95" s="54"/>
      <c r="G95" s="54"/>
      <c r="H95" s="58"/>
      <c r="I95" s="59"/>
      <c r="J95" s="58"/>
      <c r="K95" s="58"/>
      <c r="L95" s="58"/>
      <c r="M95" s="58"/>
      <c r="N95" s="55"/>
      <c r="O95" s="56"/>
      <c r="P95" s="57"/>
      <c r="Q95" s="43" t="s">
        <v>151</v>
      </c>
      <c r="R95" s="115"/>
      <c r="S95" s="119"/>
      <c r="T95" s="119"/>
      <c r="U95" s="117"/>
      <c r="V95" s="76"/>
      <c r="W95" s="47" t="e">
        <f>#REF!+#REF!</f>
        <v>#REF!</v>
      </c>
    </row>
    <row r="96" spans="1:23" ht="47.25" customHeight="1" x14ac:dyDescent="0.25">
      <c r="A96" s="49"/>
      <c r="B96" s="50"/>
      <c r="C96" s="51"/>
      <c r="D96" s="52"/>
      <c r="E96" s="68"/>
      <c r="F96" s="54"/>
      <c r="G96" s="54"/>
      <c r="H96" s="58"/>
      <c r="I96" s="59"/>
      <c r="J96" s="58"/>
      <c r="K96" s="58"/>
      <c r="L96" s="58"/>
      <c r="M96" s="58"/>
      <c r="N96" s="55"/>
      <c r="O96" s="56"/>
      <c r="P96" s="57"/>
      <c r="Q96" s="72" t="s">
        <v>152</v>
      </c>
      <c r="R96" s="115"/>
      <c r="S96" s="119"/>
      <c r="T96" s="119"/>
      <c r="U96" s="117"/>
      <c r="V96" s="76"/>
      <c r="W96" s="47">
        <f>W100+W102</f>
        <v>1014.6</v>
      </c>
    </row>
    <row r="97" spans="1:26" ht="15.75" customHeight="1" x14ac:dyDescent="0.25">
      <c r="A97" s="49"/>
      <c r="B97" s="50"/>
      <c r="C97" s="51"/>
      <c r="D97" s="52"/>
      <c r="E97" s="68"/>
      <c r="F97" s="483" t="s">
        <v>150</v>
      </c>
      <c r="G97" s="483"/>
      <c r="H97" s="483"/>
      <c r="I97" s="483"/>
      <c r="J97" s="483"/>
      <c r="K97" s="483"/>
      <c r="L97" s="483"/>
      <c r="M97" s="483"/>
      <c r="N97" s="55" t="s">
        <v>150</v>
      </c>
      <c r="O97" s="56">
        <v>0</v>
      </c>
      <c r="P97" s="71">
        <v>4</v>
      </c>
      <c r="Q97" s="43" t="s">
        <v>226</v>
      </c>
      <c r="R97" s="115" t="s">
        <v>94</v>
      </c>
      <c r="S97" s="119" t="s">
        <v>231</v>
      </c>
      <c r="T97" s="119" t="s">
        <v>232</v>
      </c>
      <c r="U97" s="117" t="s">
        <v>233</v>
      </c>
      <c r="V97" s="76"/>
      <c r="W97" s="47">
        <f>W98</f>
        <v>1014.6</v>
      </c>
    </row>
    <row r="98" spans="1:26" ht="33" hidden="1" customHeight="1" x14ac:dyDescent="0.25">
      <c r="A98" s="49"/>
      <c r="B98" s="50"/>
      <c r="C98" s="51"/>
      <c r="D98" s="52"/>
      <c r="E98" s="68"/>
      <c r="F98" s="53"/>
      <c r="G98" s="54"/>
      <c r="H98" s="54"/>
      <c r="I98" s="54"/>
      <c r="J98" s="54"/>
      <c r="K98" s="54"/>
      <c r="L98" s="54"/>
      <c r="M98" s="54"/>
      <c r="N98" s="55"/>
      <c r="O98" s="56"/>
      <c r="P98" s="71"/>
      <c r="Q98" s="43" t="s">
        <v>226</v>
      </c>
      <c r="R98" s="115" t="s">
        <v>94</v>
      </c>
      <c r="S98" s="119" t="s">
        <v>234</v>
      </c>
      <c r="T98" s="119" t="s">
        <v>232</v>
      </c>
      <c r="U98" s="117" t="s">
        <v>233</v>
      </c>
      <c r="V98" s="76"/>
      <c r="W98" s="47">
        <f>W99</f>
        <v>1014.6</v>
      </c>
    </row>
    <row r="99" spans="1:26" ht="17.25" customHeight="1" x14ac:dyDescent="0.25">
      <c r="A99" s="49"/>
      <c r="B99" s="50"/>
      <c r="C99" s="51"/>
      <c r="D99" s="52"/>
      <c r="E99" s="68"/>
      <c r="F99" s="53"/>
      <c r="G99" s="54"/>
      <c r="H99" s="54"/>
      <c r="I99" s="54"/>
      <c r="J99" s="54"/>
      <c r="K99" s="54"/>
      <c r="L99" s="54"/>
      <c r="M99" s="54"/>
      <c r="N99" s="55"/>
      <c r="O99" s="56"/>
      <c r="P99" s="71"/>
      <c r="Q99" s="72" t="s">
        <v>154</v>
      </c>
      <c r="R99" s="115" t="s">
        <v>94</v>
      </c>
      <c r="S99" s="119" t="s">
        <v>234</v>
      </c>
      <c r="T99" s="119" t="s">
        <v>89</v>
      </c>
      <c r="U99" s="117" t="s">
        <v>279</v>
      </c>
      <c r="V99" s="76"/>
      <c r="W99" s="47">
        <f>W100</f>
        <v>1014.6</v>
      </c>
    </row>
    <row r="100" spans="1:26" ht="63.75" customHeight="1" x14ac:dyDescent="0.25">
      <c r="A100" s="49"/>
      <c r="B100" s="50"/>
      <c r="C100" s="51"/>
      <c r="D100" s="52"/>
      <c r="E100" s="68"/>
      <c r="F100" s="53"/>
      <c r="G100" s="54"/>
      <c r="H100" s="54"/>
      <c r="I100" s="54"/>
      <c r="J100" s="54"/>
      <c r="K100" s="54"/>
      <c r="L100" s="54"/>
      <c r="M100" s="54"/>
      <c r="N100" s="55"/>
      <c r="O100" s="56"/>
      <c r="P100" s="71"/>
      <c r="Q100" s="45" t="s">
        <v>102</v>
      </c>
      <c r="R100" s="115" t="s">
        <v>94</v>
      </c>
      <c r="S100" s="119" t="s">
        <v>234</v>
      </c>
      <c r="T100" s="119" t="s">
        <v>89</v>
      </c>
      <c r="U100" s="117" t="s">
        <v>279</v>
      </c>
      <c r="V100" s="76" t="s">
        <v>103</v>
      </c>
      <c r="W100" s="47">
        <v>1014.6</v>
      </c>
    </row>
    <row r="101" spans="1:26" ht="79.5" customHeight="1" x14ac:dyDescent="0.25">
      <c r="A101" s="49"/>
      <c r="B101" s="50"/>
      <c r="C101" s="51"/>
      <c r="D101" s="52"/>
      <c r="E101" s="68"/>
      <c r="F101" s="53"/>
      <c r="G101" s="54"/>
      <c r="H101" s="54"/>
      <c r="I101" s="54"/>
      <c r="J101" s="54"/>
      <c r="K101" s="54"/>
      <c r="L101" s="54"/>
      <c r="M101" s="54"/>
      <c r="N101" s="55"/>
      <c r="O101" s="56"/>
      <c r="P101" s="71"/>
      <c r="Q101" s="69" t="s">
        <v>155</v>
      </c>
      <c r="R101" s="115" t="s">
        <v>254</v>
      </c>
      <c r="S101" s="119" t="s">
        <v>255</v>
      </c>
      <c r="T101" s="119" t="s">
        <v>89</v>
      </c>
      <c r="U101" s="117" t="s">
        <v>256</v>
      </c>
      <c r="V101" s="76"/>
      <c r="W101" s="47">
        <v>0</v>
      </c>
    </row>
    <row r="102" spans="1:26" ht="48.75" customHeight="1" x14ac:dyDescent="0.25">
      <c r="A102" s="49"/>
      <c r="B102" s="50"/>
      <c r="C102" s="51"/>
      <c r="D102" s="52"/>
      <c r="E102" s="68"/>
      <c r="F102" s="53"/>
      <c r="G102" s="54"/>
      <c r="H102" s="54"/>
      <c r="I102" s="54"/>
      <c r="J102" s="54"/>
      <c r="K102" s="54"/>
      <c r="L102" s="54"/>
      <c r="M102" s="54"/>
      <c r="N102" s="55"/>
      <c r="O102" s="56"/>
      <c r="P102" s="71"/>
      <c r="Q102" s="45" t="s">
        <v>102</v>
      </c>
      <c r="R102" s="115" t="s">
        <v>254</v>
      </c>
      <c r="S102" s="119" t="s">
        <v>255</v>
      </c>
      <c r="T102" s="119" t="s">
        <v>89</v>
      </c>
      <c r="U102" s="117" t="s">
        <v>256</v>
      </c>
      <c r="V102" s="76" t="s">
        <v>103</v>
      </c>
      <c r="W102" s="47">
        <v>0</v>
      </c>
    </row>
    <row r="103" spans="1:26" ht="30" customHeight="1" x14ac:dyDescent="0.25">
      <c r="A103" s="49"/>
      <c r="B103" s="50"/>
      <c r="C103" s="51"/>
      <c r="D103" s="52"/>
      <c r="E103" s="52"/>
      <c r="F103" s="53"/>
      <c r="G103" s="483" t="s">
        <v>156</v>
      </c>
      <c r="H103" s="483"/>
      <c r="I103" s="483"/>
      <c r="J103" s="483"/>
      <c r="K103" s="483"/>
      <c r="L103" s="483"/>
      <c r="M103" s="483"/>
      <c r="N103" s="55" t="s">
        <v>156</v>
      </c>
      <c r="O103" s="56">
        <v>0</v>
      </c>
      <c r="P103" s="57"/>
      <c r="Q103" s="72" t="s">
        <v>55</v>
      </c>
      <c r="R103" s="115"/>
      <c r="S103" s="119"/>
      <c r="T103" s="119"/>
      <c r="U103" s="117"/>
      <c r="V103" s="76"/>
      <c r="W103" s="47">
        <f>W105</f>
        <v>30</v>
      </c>
    </row>
    <row r="104" spans="1:26" ht="109.5" customHeight="1" x14ac:dyDescent="0.25">
      <c r="A104" s="49"/>
      <c r="B104" s="50"/>
      <c r="C104" s="51"/>
      <c r="D104" s="52"/>
      <c r="E104" s="68"/>
      <c r="F104" s="53"/>
      <c r="G104" s="53"/>
      <c r="H104" s="54"/>
      <c r="I104" s="54"/>
      <c r="J104" s="54"/>
      <c r="K104" s="54"/>
      <c r="L104" s="54"/>
      <c r="M104" s="54"/>
      <c r="N104" s="55"/>
      <c r="O104" s="56"/>
      <c r="P104" s="57"/>
      <c r="Q104" s="43" t="s">
        <v>157</v>
      </c>
      <c r="R104" s="115" t="s">
        <v>94</v>
      </c>
      <c r="S104" s="119" t="s">
        <v>231</v>
      </c>
      <c r="T104" s="119" t="s">
        <v>232</v>
      </c>
      <c r="U104" s="117" t="s">
        <v>233</v>
      </c>
      <c r="V104" s="76"/>
      <c r="W104" s="47">
        <f>W105</f>
        <v>30</v>
      </c>
    </row>
    <row r="105" spans="1:26" ht="45.75" customHeight="1" x14ac:dyDescent="0.25">
      <c r="A105" s="49"/>
      <c r="B105" s="50"/>
      <c r="C105" s="51"/>
      <c r="D105" s="52"/>
      <c r="E105" s="68"/>
      <c r="F105" s="53"/>
      <c r="G105" s="53"/>
      <c r="H105" s="54"/>
      <c r="I105" s="54"/>
      <c r="J105" s="54"/>
      <c r="K105" s="54"/>
      <c r="L105" s="54"/>
      <c r="M105" s="54"/>
      <c r="N105" s="55"/>
      <c r="O105" s="56"/>
      <c r="P105" s="57"/>
      <c r="Q105" s="43" t="s">
        <v>299</v>
      </c>
      <c r="R105" s="115" t="s">
        <v>94</v>
      </c>
      <c r="S105" s="119" t="s">
        <v>234</v>
      </c>
      <c r="T105" s="119" t="s">
        <v>232</v>
      </c>
      <c r="U105" s="117" t="s">
        <v>233</v>
      </c>
      <c r="V105" s="76"/>
      <c r="W105" s="47">
        <f>W106</f>
        <v>30</v>
      </c>
    </row>
    <row r="106" spans="1:26" ht="50.25" customHeight="1" x14ac:dyDescent="0.25">
      <c r="A106" s="49"/>
      <c r="B106" s="50"/>
      <c r="C106" s="51"/>
      <c r="D106" s="52"/>
      <c r="E106" s="68"/>
      <c r="F106" s="53"/>
      <c r="G106" s="53"/>
      <c r="H106" s="54"/>
      <c r="I106" s="54"/>
      <c r="J106" s="54"/>
      <c r="K106" s="54"/>
      <c r="L106" s="54"/>
      <c r="M106" s="54"/>
      <c r="N106" s="55"/>
      <c r="O106" s="56"/>
      <c r="P106" s="57"/>
      <c r="Q106" s="43" t="s">
        <v>158</v>
      </c>
      <c r="R106" s="115" t="s">
        <v>94</v>
      </c>
      <c r="S106" s="119" t="s">
        <v>234</v>
      </c>
      <c r="T106" s="119" t="s">
        <v>94</v>
      </c>
      <c r="U106" s="117" t="s">
        <v>253</v>
      </c>
      <c r="V106" s="76"/>
      <c r="W106" s="47">
        <f>W107</f>
        <v>30</v>
      </c>
      <c r="X106" s="74"/>
      <c r="Y106" s="75"/>
      <c r="Z106" s="73"/>
    </row>
    <row r="107" spans="1:26" ht="16.5" customHeight="1" x14ac:dyDescent="0.25">
      <c r="A107" s="49"/>
      <c r="B107" s="50"/>
      <c r="C107" s="51"/>
      <c r="D107" s="52"/>
      <c r="E107" s="68"/>
      <c r="F107" s="53"/>
      <c r="G107" s="53"/>
      <c r="H107" s="54"/>
      <c r="I107" s="53"/>
      <c r="J107" s="54"/>
      <c r="K107" s="54"/>
      <c r="L107" s="54"/>
      <c r="M107" s="54"/>
      <c r="N107" s="55"/>
      <c r="O107" s="56"/>
      <c r="P107" s="57"/>
      <c r="Q107" s="45" t="s">
        <v>102</v>
      </c>
      <c r="R107" s="115" t="s">
        <v>94</v>
      </c>
      <c r="S107" s="119" t="s">
        <v>234</v>
      </c>
      <c r="T107" s="119" t="s">
        <v>94</v>
      </c>
      <c r="U107" s="117" t="s">
        <v>253</v>
      </c>
      <c r="V107" s="76" t="s">
        <v>103</v>
      </c>
      <c r="W107" s="47">
        <f>10+20</f>
        <v>30</v>
      </c>
      <c r="X107" s="74"/>
      <c r="Y107" s="75"/>
      <c r="Z107" s="73"/>
    </row>
    <row r="108" spans="1:26" ht="34.5" customHeight="1" x14ac:dyDescent="0.25">
      <c r="A108" s="49"/>
      <c r="B108" s="50"/>
      <c r="C108" s="51"/>
      <c r="D108" s="52"/>
      <c r="E108" s="68"/>
      <c r="F108" s="53"/>
      <c r="G108" s="53"/>
      <c r="H108" s="54"/>
      <c r="I108" s="53"/>
      <c r="J108" s="54"/>
      <c r="K108" s="54"/>
      <c r="L108" s="54"/>
      <c r="M108" s="54"/>
      <c r="N108" s="55"/>
      <c r="O108" s="56"/>
      <c r="P108" s="57"/>
      <c r="Q108" s="42" t="s">
        <v>159</v>
      </c>
      <c r="R108" s="115"/>
      <c r="S108" s="119"/>
      <c r="T108" s="119"/>
      <c r="U108" s="117"/>
      <c r="V108" s="76"/>
      <c r="W108" s="47">
        <f>W109+W118</f>
        <v>950</v>
      </c>
      <c r="X108" s="74"/>
      <c r="Y108" s="75"/>
      <c r="Z108" s="73"/>
    </row>
    <row r="109" spans="1:26" ht="31.5" x14ac:dyDescent="0.25">
      <c r="A109" s="49"/>
      <c r="B109" s="50"/>
      <c r="C109" s="51"/>
      <c r="D109" s="52"/>
      <c r="E109" s="68"/>
      <c r="F109" s="54"/>
      <c r="G109" s="54"/>
      <c r="H109" s="58"/>
      <c r="I109" s="59"/>
      <c r="J109" s="58"/>
      <c r="K109" s="58"/>
      <c r="L109" s="58"/>
      <c r="M109" s="58"/>
      <c r="N109" s="55"/>
      <c r="O109" s="56"/>
      <c r="P109" s="57"/>
      <c r="Q109" s="43" t="s">
        <v>209</v>
      </c>
      <c r="R109" s="115"/>
      <c r="S109" s="119"/>
      <c r="T109" s="119"/>
      <c r="U109" s="117"/>
      <c r="V109" s="76"/>
      <c r="W109" s="47">
        <f>W113</f>
        <v>400</v>
      </c>
    </row>
    <row r="110" spans="1:26" ht="78.75" x14ac:dyDescent="0.25">
      <c r="A110" s="49"/>
      <c r="B110" s="50"/>
      <c r="C110" s="51"/>
      <c r="D110" s="52"/>
      <c r="E110" s="68"/>
      <c r="F110" s="54"/>
      <c r="G110" s="54"/>
      <c r="H110" s="58"/>
      <c r="I110" s="59"/>
      <c r="J110" s="58"/>
      <c r="K110" s="58"/>
      <c r="L110" s="58"/>
      <c r="M110" s="58"/>
      <c r="N110" s="55"/>
      <c r="O110" s="56"/>
      <c r="P110" s="57"/>
      <c r="Q110" s="43" t="s">
        <v>160</v>
      </c>
      <c r="R110" s="115" t="s">
        <v>98</v>
      </c>
      <c r="S110" s="119" t="s">
        <v>231</v>
      </c>
      <c r="T110" s="119" t="s">
        <v>232</v>
      </c>
      <c r="U110" s="117" t="s">
        <v>233</v>
      </c>
      <c r="V110" s="76"/>
      <c r="W110" s="47">
        <f>W111</f>
        <v>400</v>
      </c>
    </row>
    <row r="111" spans="1:26" ht="47.25" x14ac:dyDescent="0.25">
      <c r="A111" s="49"/>
      <c r="B111" s="50"/>
      <c r="C111" s="51"/>
      <c r="D111" s="52"/>
      <c r="E111" s="68"/>
      <c r="F111" s="54"/>
      <c r="G111" s="54"/>
      <c r="H111" s="58"/>
      <c r="I111" s="59"/>
      <c r="J111" s="58"/>
      <c r="K111" s="58"/>
      <c r="L111" s="58"/>
      <c r="M111" s="58"/>
      <c r="N111" s="55"/>
      <c r="O111" s="56"/>
      <c r="P111" s="57"/>
      <c r="Q111" s="43" t="s">
        <v>300</v>
      </c>
      <c r="R111" s="115" t="s">
        <v>98</v>
      </c>
      <c r="S111" s="119" t="s">
        <v>234</v>
      </c>
      <c r="T111" s="119" t="s">
        <v>232</v>
      </c>
      <c r="U111" s="117" t="s">
        <v>233</v>
      </c>
      <c r="V111" s="76"/>
      <c r="W111" s="47">
        <f>W112</f>
        <v>400</v>
      </c>
    </row>
    <row r="112" spans="1:26" ht="78.75" hidden="1" customHeight="1" x14ac:dyDescent="0.25">
      <c r="A112" s="49"/>
      <c r="B112" s="50"/>
      <c r="C112" s="51"/>
      <c r="D112" s="52"/>
      <c r="E112" s="68"/>
      <c r="F112" s="54"/>
      <c r="G112" s="54"/>
      <c r="H112" s="58"/>
      <c r="I112" s="59"/>
      <c r="J112" s="58"/>
      <c r="K112" s="58"/>
      <c r="L112" s="58"/>
      <c r="M112" s="58"/>
      <c r="N112" s="55"/>
      <c r="O112" s="56"/>
      <c r="P112" s="57"/>
      <c r="Q112" s="43" t="s">
        <v>161</v>
      </c>
      <c r="R112" s="115" t="s">
        <v>98</v>
      </c>
      <c r="S112" s="119" t="s">
        <v>234</v>
      </c>
      <c r="T112" s="119" t="s">
        <v>89</v>
      </c>
      <c r="U112" s="117" t="s">
        <v>294</v>
      </c>
      <c r="V112" s="76"/>
      <c r="W112" s="47">
        <f>W113</f>
        <v>400</v>
      </c>
    </row>
    <row r="113" spans="1:23" ht="15.75" hidden="1" customHeight="1" x14ac:dyDescent="0.25">
      <c r="A113" s="49"/>
      <c r="B113" s="50"/>
      <c r="C113" s="51"/>
      <c r="D113" s="52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57"/>
      <c r="Q113" s="45" t="s">
        <v>102</v>
      </c>
      <c r="R113" s="115" t="s">
        <v>98</v>
      </c>
      <c r="S113" s="119" t="s">
        <v>234</v>
      </c>
      <c r="T113" s="119" t="s">
        <v>89</v>
      </c>
      <c r="U113" s="117" t="s">
        <v>294</v>
      </c>
      <c r="V113" s="76" t="s">
        <v>103</v>
      </c>
      <c r="W113" s="47">
        <v>400</v>
      </c>
    </row>
    <row r="114" spans="1:23" ht="31.5" hidden="1" customHeight="1" x14ac:dyDescent="0.25">
      <c r="A114" s="49"/>
      <c r="B114" s="50"/>
      <c r="C114" s="51"/>
      <c r="D114" s="52"/>
      <c r="E114" s="68"/>
      <c r="F114" s="54"/>
      <c r="G114" s="54"/>
      <c r="H114" s="58"/>
      <c r="I114" s="59"/>
      <c r="J114" s="58"/>
      <c r="K114" s="58"/>
      <c r="L114" s="58"/>
      <c r="M114" s="58"/>
      <c r="N114" s="55"/>
      <c r="O114" s="56"/>
      <c r="P114" s="57"/>
      <c r="Q114" s="43" t="s">
        <v>160</v>
      </c>
      <c r="R114" s="115"/>
      <c r="S114" s="119"/>
      <c r="T114" s="119"/>
      <c r="U114" s="117"/>
      <c r="V114" s="76"/>
      <c r="W114" s="47">
        <f>W115</f>
        <v>0</v>
      </c>
    </row>
    <row r="115" spans="1:23" ht="31.5" hidden="1" customHeight="1" x14ac:dyDescent="0.25">
      <c r="A115" s="49"/>
      <c r="B115" s="50"/>
      <c r="C115" s="51"/>
      <c r="D115" s="52"/>
      <c r="E115" s="68"/>
      <c r="F115" s="54"/>
      <c r="G115" s="54"/>
      <c r="H115" s="58"/>
      <c r="I115" s="59"/>
      <c r="J115" s="58"/>
      <c r="K115" s="58"/>
      <c r="L115" s="58"/>
      <c r="M115" s="58"/>
      <c r="N115" s="55"/>
      <c r="O115" s="56"/>
      <c r="P115" s="57"/>
      <c r="Q115" s="43" t="s">
        <v>58</v>
      </c>
      <c r="R115" s="115" t="s">
        <v>98</v>
      </c>
      <c r="S115" s="119" t="s">
        <v>231</v>
      </c>
      <c r="T115" s="119" t="s">
        <v>232</v>
      </c>
      <c r="U115" s="117" t="s">
        <v>233</v>
      </c>
      <c r="V115" s="76"/>
      <c r="W115" s="47">
        <f>W116</f>
        <v>0</v>
      </c>
    </row>
    <row r="116" spans="1:23" ht="20.25" customHeight="1" x14ac:dyDescent="0.25">
      <c r="A116" s="49"/>
      <c r="B116" s="50"/>
      <c r="C116" s="51"/>
      <c r="D116" s="52"/>
      <c r="E116" s="68"/>
      <c r="F116" s="54"/>
      <c r="G116" s="54"/>
      <c r="H116" s="58"/>
      <c r="I116" s="59"/>
      <c r="J116" s="58"/>
      <c r="K116" s="58"/>
      <c r="L116" s="58"/>
      <c r="M116" s="58"/>
      <c r="N116" s="55"/>
      <c r="O116" s="56"/>
      <c r="P116" s="57"/>
      <c r="Q116" s="43" t="s">
        <v>161</v>
      </c>
      <c r="R116" s="115" t="s">
        <v>98</v>
      </c>
      <c r="S116" s="119" t="s">
        <v>234</v>
      </c>
      <c r="T116" s="119" t="s">
        <v>176</v>
      </c>
      <c r="U116" s="117" t="s">
        <v>233</v>
      </c>
      <c r="V116" s="76"/>
      <c r="W116" s="47">
        <f>W117</f>
        <v>0</v>
      </c>
    </row>
    <row r="117" spans="1:23" ht="31.5" x14ac:dyDescent="0.25">
      <c r="A117" s="49"/>
      <c r="B117" s="50"/>
      <c r="C117" s="51"/>
      <c r="D117" s="52"/>
      <c r="E117" s="68"/>
      <c r="F117" s="54"/>
      <c r="G117" s="54"/>
      <c r="H117" s="58"/>
      <c r="I117" s="59"/>
      <c r="J117" s="58"/>
      <c r="K117" s="58"/>
      <c r="L117" s="58"/>
      <c r="M117" s="58"/>
      <c r="N117" s="55"/>
      <c r="O117" s="56"/>
      <c r="P117" s="57"/>
      <c r="Q117" s="69" t="s">
        <v>162</v>
      </c>
      <c r="R117" s="115" t="s">
        <v>98</v>
      </c>
      <c r="S117" s="119" t="s">
        <v>234</v>
      </c>
      <c r="T117" s="119" t="s">
        <v>176</v>
      </c>
      <c r="U117" s="117" t="s">
        <v>257</v>
      </c>
      <c r="V117" s="76" t="s">
        <v>104</v>
      </c>
      <c r="W117" s="47"/>
    </row>
    <row r="118" spans="1:23" ht="30" customHeight="1" x14ac:dyDescent="0.25">
      <c r="A118" s="49"/>
      <c r="B118" s="50"/>
      <c r="C118" s="51"/>
      <c r="D118" s="52"/>
      <c r="E118" s="68"/>
      <c r="F118" s="54"/>
      <c r="G118" s="54"/>
      <c r="H118" s="58"/>
      <c r="I118" s="59"/>
      <c r="J118" s="58"/>
      <c r="K118" s="58"/>
      <c r="L118" s="58"/>
      <c r="M118" s="58"/>
      <c r="N118" s="55"/>
      <c r="O118" s="56"/>
      <c r="P118" s="57"/>
      <c r="Q118" s="69" t="s">
        <v>59</v>
      </c>
      <c r="R118" s="115"/>
      <c r="S118" s="119"/>
      <c r="T118" s="119"/>
      <c r="U118" s="117"/>
      <c r="V118" s="76"/>
      <c r="W118" s="47">
        <f>W119</f>
        <v>550</v>
      </c>
    </row>
    <row r="119" spans="1:23" ht="48.75" customHeight="1" x14ac:dyDescent="0.25">
      <c r="A119" s="49"/>
      <c r="B119" s="50"/>
      <c r="C119" s="51"/>
      <c r="D119" s="52"/>
      <c r="E119" s="68"/>
      <c r="F119" s="54"/>
      <c r="G119" s="54"/>
      <c r="H119" s="58"/>
      <c r="I119" s="59"/>
      <c r="J119" s="58"/>
      <c r="K119" s="58"/>
      <c r="L119" s="58"/>
      <c r="M119" s="58"/>
      <c r="N119" s="55"/>
      <c r="O119" s="56"/>
      <c r="P119" s="57"/>
      <c r="Q119" s="43" t="s">
        <v>160</v>
      </c>
      <c r="R119" s="115" t="s">
        <v>98</v>
      </c>
      <c r="S119" s="119" t="s">
        <v>234</v>
      </c>
      <c r="T119" s="119" t="s">
        <v>232</v>
      </c>
      <c r="U119" s="117" t="s">
        <v>33</v>
      </c>
      <c r="V119" s="76"/>
      <c r="W119" s="47">
        <f>W120+W123+W126</f>
        <v>550</v>
      </c>
    </row>
    <row r="120" spans="1:23" ht="31.5" customHeight="1" x14ac:dyDescent="0.25">
      <c r="A120" s="49"/>
      <c r="B120" s="50"/>
      <c r="C120" s="51"/>
      <c r="D120" s="52"/>
      <c r="E120" s="68"/>
      <c r="F120" s="54"/>
      <c r="G120" s="54"/>
      <c r="H120" s="58"/>
      <c r="I120" s="59"/>
      <c r="J120" s="58"/>
      <c r="K120" s="58"/>
      <c r="L120" s="58"/>
      <c r="M120" s="58"/>
      <c r="N120" s="55"/>
      <c r="O120" s="56"/>
      <c r="P120" s="57"/>
      <c r="Q120" s="43" t="s">
        <v>161</v>
      </c>
      <c r="R120" s="115" t="s">
        <v>98</v>
      </c>
      <c r="S120" s="119" t="s">
        <v>234</v>
      </c>
      <c r="T120" s="119" t="s">
        <v>89</v>
      </c>
      <c r="U120" s="117" t="s">
        <v>233</v>
      </c>
      <c r="V120" s="76"/>
      <c r="W120" s="47">
        <f>W122</f>
        <v>200</v>
      </c>
    </row>
    <row r="121" spans="1:23" ht="47.25" customHeight="1" x14ac:dyDescent="0.25">
      <c r="A121" s="49"/>
      <c r="B121" s="50"/>
      <c r="C121" s="51"/>
      <c r="D121" s="52"/>
      <c r="E121" s="68"/>
      <c r="F121" s="54"/>
      <c r="G121" s="54"/>
      <c r="H121" s="58"/>
      <c r="I121" s="59"/>
      <c r="J121" s="58"/>
      <c r="K121" s="58"/>
      <c r="L121" s="58"/>
      <c r="M121" s="58"/>
      <c r="N121" s="55"/>
      <c r="O121" s="56"/>
      <c r="P121" s="57"/>
      <c r="Q121" s="121" t="s">
        <v>280</v>
      </c>
      <c r="R121" s="115" t="s">
        <v>98</v>
      </c>
      <c r="S121" s="119" t="s">
        <v>234</v>
      </c>
      <c r="T121" s="119" t="s">
        <v>89</v>
      </c>
      <c r="U121" s="117" t="s">
        <v>295</v>
      </c>
      <c r="V121" s="76"/>
      <c r="W121" s="47">
        <v>200</v>
      </c>
    </row>
    <row r="122" spans="1:23" ht="45.75" customHeight="1" x14ac:dyDescent="0.25">
      <c r="A122" s="49"/>
      <c r="B122" s="50"/>
      <c r="C122" s="51"/>
      <c r="D122" s="52"/>
      <c r="E122" s="68"/>
      <c r="F122" s="54"/>
      <c r="G122" s="54"/>
      <c r="H122" s="58"/>
      <c r="I122" s="59"/>
      <c r="J122" s="58"/>
      <c r="K122" s="58"/>
      <c r="L122" s="58"/>
      <c r="M122" s="58"/>
      <c r="N122" s="55"/>
      <c r="O122" s="56"/>
      <c r="P122" s="57"/>
      <c r="Q122" s="45" t="s">
        <v>102</v>
      </c>
      <c r="R122" s="115" t="s">
        <v>98</v>
      </c>
      <c r="S122" s="119" t="s">
        <v>234</v>
      </c>
      <c r="T122" s="119" t="s">
        <v>89</v>
      </c>
      <c r="U122" s="117" t="s">
        <v>295</v>
      </c>
      <c r="V122" s="76" t="s">
        <v>103</v>
      </c>
      <c r="W122" s="47">
        <v>200</v>
      </c>
    </row>
    <row r="123" spans="1:23" ht="31.5" x14ac:dyDescent="0.25">
      <c r="A123" s="49"/>
      <c r="B123" s="50"/>
      <c r="C123" s="51"/>
      <c r="D123" s="52"/>
      <c r="E123" s="68"/>
      <c r="F123" s="54"/>
      <c r="G123" s="54"/>
      <c r="H123" s="58"/>
      <c r="I123" s="59"/>
      <c r="J123" s="58"/>
      <c r="K123" s="58"/>
      <c r="L123" s="58"/>
      <c r="M123" s="58"/>
      <c r="N123" s="55"/>
      <c r="O123" s="56"/>
      <c r="P123" s="57"/>
      <c r="Q123" s="43" t="s">
        <v>163</v>
      </c>
      <c r="R123" s="115" t="s">
        <v>98</v>
      </c>
      <c r="S123" s="119" t="s">
        <v>234</v>
      </c>
      <c r="T123" s="119" t="s">
        <v>234</v>
      </c>
      <c r="U123" s="117" t="s">
        <v>233</v>
      </c>
      <c r="V123" s="76"/>
      <c r="W123" s="47">
        <f>W125</f>
        <v>300</v>
      </c>
    </row>
    <row r="124" spans="1:23" ht="17.25" customHeight="1" x14ac:dyDescent="0.25">
      <c r="A124" s="49"/>
      <c r="B124" s="50"/>
      <c r="C124" s="51"/>
      <c r="D124" s="52"/>
      <c r="E124" s="68"/>
      <c r="F124" s="54"/>
      <c r="G124" s="54"/>
      <c r="H124" s="58"/>
      <c r="I124" s="59"/>
      <c r="J124" s="58"/>
      <c r="K124" s="58"/>
      <c r="L124" s="58"/>
      <c r="M124" s="58"/>
      <c r="N124" s="55"/>
      <c r="O124" s="56"/>
      <c r="P124" s="48">
        <v>6</v>
      </c>
      <c r="Q124" s="121" t="s">
        <v>282</v>
      </c>
      <c r="R124" s="115" t="s">
        <v>98</v>
      </c>
      <c r="S124" s="119" t="s">
        <v>234</v>
      </c>
      <c r="T124" s="119" t="s">
        <v>89</v>
      </c>
      <c r="U124" s="117" t="s">
        <v>281</v>
      </c>
      <c r="V124" s="76"/>
      <c r="W124" s="47">
        <v>300</v>
      </c>
    </row>
    <row r="125" spans="1:23" ht="30" customHeight="1" x14ac:dyDescent="0.25">
      <c r="A125" s="49"/>
      <c r="B125" s="50"/>
      <c r="C125" s="51"/>
      <c r="D125" s="52"/>
      <c r="E125" s="68"/>
      <c r="F125" s="54"/>
      <c r="G125" s="54"/>
      <c r="H125" s="58"/>
      <c r="I125" s="59"/>
      <c r="J125" s="58"/>
      <c r="K125" s="58"/>
      <c r="L125" s="58"/>
      <c r="M125" s="58"/>
      <c r="N125" s="55"/>
      <c r="O125" s="56"/>
      <c r="P125" s="57"/>
      <c r="Q125" s="45" t="s">
        <v>102</v>
      </c>
      <c r="R125" s="115" t="s">
        <v>98</v>
      </c>
      <c r="S125" s="119" t="s">
        <v>234</v>
      </c>
      <c r="T125" s="119" t="s">
        <v>89</v>
      </c>
      <c r="U125" s="117" t="s">
        <v>281</v>
      </c>
      <c r="V125" s="76" t="s">
        <v>103</v>
      </c>
      <c r="W125" s="47">
        <v>300</v>
      </c>
    </row>
    <row r="126" spans="1:23" ht="63" customHeight="1" x14ac:dyDescent="0.25">
      <c r="A126" s="49"/>
      <c r="B126" s="50"/>
      <c r="C126" s="51"/>
      <c r="D126" s="52"/>
      <c r="E126" s="68"/>
      <c r="F126" s="54"/>
      <c r="G126" s="54"/>
      <c r="H126" s="58"/>
      <c r="I126" s="59"/>
      <c r="J126" s="58"/>
      <c r="K126" s="58"/>
      <c r="L126" s="58"/>
      <c r="M126" s="58"/>
      <c r="N126" s="55"/>
      <c r="O126" s="56"/>
      <c r="P126" s="57"/>
      <c r="Q126" s="43" t="s">
        <v>164</v>
      </c>
      <c r="R126" s="115" t="s">
        <v>98</v>
      </c>
      <c r="S126" s="119" t="s">
        <v>234</v>
      </c>
      <c r="T126" s="119" t="s">
        <v>89</v>
      </c>
      <c r="U126" s="117" t="s">
        <v>233</v>
      </c>
      <c r="V126" s="76"/>
      <c r="W126" s="47">
        <f>W128</f>
        <v>50</v>
      </c>
    </row>
    <row r="127" spans="1:23" ht="63" hidden="1" customHeight="1" x14ac:dyDescent="0.25">
      <c r="A127" s="49"/>
      <c r="B127" s="50"/>
      <c r="C127" s="51"/>
      <c r="D127" s="52"/>
      <c r="E127" s="68"/>
      <c r="F127" s="54"/>
      <c r="G127" s="54"/>
      <c r="H127" s="58"/>
      <c r="I127" s="59"/>
      <c r="J127" s="58"/>
      <c r="K127" s="58"/>
      <c r="L127" s="58"/>
      <c r="M127" s="58"/>
      <c r="N127" s="55"/>
      <c r="O127" s="56"/>
      <c r="P127" s="57"/>
      <c r="Q127" s="45" t="s">
        <v>284</v>
      </c>
      <c r="R127" s="115" t="s">
        <v>98</v>
      </c>
      <c r="S127" s="119" t="s">
        <v>234</v>
      </c>
      <c r="T127" s="119" t="s">
        <v>89</v>
      </c>
      <c r="U127" s="117" t="s">
        <v>283</v>
      </c>
      <c r="V127" s="76"/>
      <c r="W127" s="47">
        <v>50</v>
      </c>
    </row>
    <row r="128" spans="1:23" ht="15.75" hidden="1" customHeight="1" x14ac:dyDescent="0.25">
      <c r="A128" s="49"/>
      <c r="B128" s="50"/>
      <c r="C128" s="51"/>
      <c r="D128" s="52"/>
      <c r="E128" s="68"/>
      <c r="F128" s="54"/>
      <c r="G128" s="54"/>
      <c r="H128" s="58"/>
      <c r="I128" s="59"/>
      <c r="J128" s="58"/>
      <c r="K128" s="58"/>
      <c r="L128" s="58"/>
      <c r="M128" s="58"/>
      <c r="N128" s="55"/>
      <c r="O128" s="56"/>
      <c r="P128" s="57"/>
      <c r="Q128" s="45" t="s">
        <v>102</v>
      </c>
      <c r="R128" s="115" t="s">
        <v>98</v>
      </c>
      <c r="S128" s="119" t="s">
        <v>234</v>
      </c>
      <c r="T128" s="119" t="s">
        <v>89</v>
      </c>
      <c r="U128" s="117" t="s">
        <v>283</v>
      </c>
      <c r="V128" s="76" t="s">
        <v>103</v>
      </c>
      <c r="W128" s="47">
        <v>50</v>
      </c>
    </row>
    <row r="129" spans="1:23" x14ac:dyDescent="0.25">
      <c r="A129" s="49"/>
      <c r="B129" s="50"/>
      <c r="C129" s="51"/>
      <c r="D129" s="52"/>
      <c r="E129" s="68"/>
      <c r="F129" s="54"/>
      <c r="G129" s="54"/>
      <c r="H129" s="58"/>
      <c r="I129" s="59"/>
      <c r="J129" s="58"/>
      <c r="K129" s="58"/>
      <c r="L129" s="58"/>
      <c r="M129" s="58"/>
      <c r="N129" s="55"/>
      <c r="O129" s="56"/>
      <c r="P129" s="57"/>
      <c r="Q129" s="42" t="s">
        <v>61</v>
      </c>
      <c r="R129" s="115"/>
      <c r="S129" s="119"/>
      <c r="T129" s="119"/>
      <c r="U129" s="117"/>
      <c r="V129" s="76"/>
      <c r="W129" s="47">
        <f>W130</f>
        <v>20</v>
      </c>
    </row>
    <row r="130" spans="1:23" ht="21" customHeight="1" x14ac:dyDescent="0.25">
      <c r="A130" s="49"/>
      <c r="B130" s="50"/>
      <c r="C130" s="51"/>
      <c r="D130" s="52"/>
      <c r="E130" s="68"/>
      <c r="F130" s="54"/>
      <c r="G130" s="54"/>
      <c r="H130" s="58"/>
      <c r="I130" s="59"/>
      <c r="J130" s="58"/>
      <c r="K130" s="58"/>
      <c r="L130" s="58"/>
      <c r="M130" s="58"/>
      <c r="N130" s="55"/>
      <c r="O130" s="56"/>
      <c r="P130" s="48">
        <v>7</v>
      </c>
      <c r="Q130" s="43" t="s">
        <v>165</v>
      </c>
      <c r="R130" s="115"/>
      <c r="S130" s="119"/>
      <c r="T130" s="119"/>
      <c r="U130" s="117"/>
      <c r="V130" s="76"/>
      <c r="W130" s="47">
        <f>W132</f>
        <v>20</v>
      </c>
    </row>
    <row r="131" spans="1:23" ht="48" customHeight="1" x14ac:dyDescent="0.25">
      <c r="A131" s="49"/>
      <c r="B131" s="50"/>
      <c r="C131" s="51"/>
      <c r="D131" s="52"/>
      <c r="E131" s="68"/>
      <c r="F131" s="54"/>
      <c r="G131" s="54"/>
      <c r="H131" s="58"/>
      <c r="I131" s="59"/>
      <c r="J131" s="58"/>
      <c r="K131" s="58"/>
      <c r="L131" s="58"/>
      <c r="M131" s="58"/>
      <c r="N131" s="55"/>
      <c r="O131" s="56"/>
      <c r="P131" s="57"/>
      <c r="Q131" s="43" t="s">
        <v>227</v>
      </c>
      <c r="R131" s="115" t="s">
        <v>108</v>
      </c>
      <c r="S131" s="119" t="s">
        <v>231</v>
      </c>
      <c r="T131" s="119" t="s">
        <v>232</v>
      </c>
      <c r="U131" s="117" t="s">
        <v>233</v>
      </c>
      <c r="V131" s="76"/>
      <c r="W131" s="47">
        <f>W132</f>
        <v>20</v>
      </c>
    </row>
    <row r="132" spans="1:23" ht="63" x14ac:dyDescent="0.25">
      <c r="A132" s="49"/>
      <c r="B132" s="50"/>
      <c r="C132" s="51"/>
      <c r="D132" s="52"/>
      <c r="E132" s="68"/>
      <c r="F132" s="54"/>
      <c r="G132" s="54"/>
      <c r="H132" s="58"/>
      <c r="I132" s="59"/>
      <c r="J132" s="58"/>
      <c r="K132" s="58"/>
      <c r="L132" s="58"/>
      <c r="M132" s="58"/>
      <c r="N132" s="55"/>
      <c r="O132" s="56"/>
      <c r="P132" s="57"/>
      <c r="Q132" s="43" t="s">
        <v>227</v>
      </c>
      <c r="R132" s="115" t="s">
        <v>108</v>
      </c>
      <c r="S132" s="119" t="s">
        <v>234</v>
      </c>
      <c r="T132" s="119" t="s">
        <v>232</v>
      </c>
      <c r="U132" s="117" t="s">
        <v>233</v>
      </c>
      <c r="V132" s="76"/>
      <c r="W132" s="47">
        <f>W136</f>
        <v>20</v>
      </c>
    </row>
    <row r="133" spans="1:23" ht="46.5" customHeight="1" x14ac:dyDescent="0.25">
      <c r="A133" s="49"/>
      <c r="B133" s="50"/>
      <c r="C133" s="51"/>
      <c r="D133" s="52"/>
      <c r="E133" s="68"/>
      <c r="F133" s="54"/>
      <c r="G133" s="54"/>
      <c r="H133" s="58"/>
      <c r="I133" s="59"/>
      <c r="J133" s="58"/>
      <c r="K133" s="58"/>
      <c r="L133" s="58"/>
      <c r="M133" s="58"/>
      <c r="N133" s="55"/>
      <c r="O133" s="56"/>
      <c r="P133" s="57"/>
      <c r="Q133" s="45" t="s">
        <v>166</v>
      </c>
      <c r="R133" s="115" t="s">
        <v>258</v>
      </c>
      <c r="S133" s="119" t="s">
        <v>259</v>
      </c>
      <c r="T133" s="119" t="s">
        <v>231</v>
      </c>
      <c r="U133" s="117" t="s">
        <v>260</v>
      </c>
      <c r="V133" s="76"/>
      <c r="W133" s="47">
        <f>W134</f>
        <v>5</v>
      </c>
    </row>
    <row r="134" spans="1:23" ht="49.5" customHeight="1" x14ac:dyDescent="0.25">
      <c r="A134" s="49"/>
      <c r="B134" s="50"/>
      <c r="C134" s="51"/>
      <c r="D134" s="52"/>
      <c r="E134" s="68"/>
      <c r="F134" s="54"/>
      <c r="G134" s="54"/>
      <c r="H134" s="58"/>
      <c r="I134" s="59"/>
      <c r="J134" s="58"/>
      <c r="K134" s="58"/>
      <c r="L134" s="58"/>
      <c r="M134" s="58"/>
      <c r="N134" s="55"/>
      <c r="O134" s="56"/>
      <c r="P134" s="57"/>
      <c r="Q134" s="45" t="s">
        <v>167</v>
      </c>
      <c r="R134" s="115" t="s">
        <v>258</v>
      </c>
      <c r="S134" s="119" t="s">
        <v>259</v>
      </c>
      <c r="T134" s="119" t="s">
        <v>231</v>
      </c>
      <c r="U134" s="117" t="s">
        <v>260</v>
      </c>
      <c r="V134" s="76" t="s">
        <v>118</v>
      </c>
      <c r="W134" s="47">
        <v>5</v>
      </c>
    </row>
    <row r="135" spans="1:23" ht="51" customHeight="1" x14ac:dyDescent="0.25">
      <c r="A135" s="49"/>
      <c r="B135" s="50"/>
      <c r="C135" s="51"/>
      <c r="D135" s="52"/>
      <c r="E135" s="68"/>
      <c r="F135" s="54"/>
      <c r="G135" s="54"/>
      <c r="H135" s="58"/>
      <c r="I135" s="59"/>
      <c r="J135" s="58"/>
      <c r="K135" s="58"/>
      <c r="L135" s="58"/>
      <c r="M135" s="58"/>
      <c r="N135" s="55"/>
      <c r="O135" s="56"/>
      <c r="P135" s="57"/>
      <c r="Q135" s="123" t="s">
        <v>301</v>
      </c>
      <c r="R135" s="115" t="s">
        <v>108</v>
      </c>
      <c r="S135" s="119" t="s">
        <v>234</v>
      </c>
      <c r="T135" s="119" t="s">
        <v>89</v>
      </c>
      <c r="U135" s="117" t="s">
        <v>285</v>
      </c>
      <c r="V135" s="76"/>
      <c r="W135" s="47">
        <v>20</v>
      </c>
    </row>
    <row r="136" spans="1:23" ht="19.5" customHeight="1" x14ac:dyDescent="0.25">
      <c r="A136" s="49"/>
      <c r="B136" s="50"/>
      <c r="C136" s="51"/>
      <c r="D136" s="52"/>
      <c r="E136" s="68"/>
      <c r="F136" s="54"/>
      <c r="G136" s="54"/>
      <c r="H136" s="58"/>
      <c r="I136" s="59"/>
      <c r="J136" s="58"/>
      <c r="K136" s="58"/>
      <c r="L136" s="58"/>
      <c r="M136" s="58"/>
      <c r="N136" s="55"/>
      <c r="O136" s="56"/>
      <c r="P136" s="57"/>
      <c r="Q136" s="45" t="s">
        <v>102</v>
      </c>
      <c r="R136" s="115" t="s">
        <v>108</v>
      </c>
      <c r="S136" s="119" t="s">
        <v>234</v>
      </c>
      <c r="T136" s="119" t="s">
        <v>89</v>
      </c>
      <c r="U136" s="117" t="s">
        <v>285</v>
      </c>
      <c r="V136" s="76" t="s">
        <v>103</v>
      </c>
      <c r="W136" s="47">
        <v>20</v>
      </c>
    </row>
    <row r="137" spans="1:23" ht="47.25" customHeight="1" x14ac:dyDescent="0.25">
      <c r="A137" s="49"/>
      <c r="B137" s="50"/>
      <c r="C137" s="51"/>
      <c r="D137" s="52"/>
      <c r="E137" s="68"/>
      <c r="F137" s="54"/>
      <c r="G137" s="54"/>
      <c r="H137" s="58"/>
      <c r="I137" s="59"/>
      <c r="J137" s="58"/>
      <c r="K137" s="58"/>
      <c r="L137" s="58"/>
      <c r="M137" s="58"/>
      <c r="N137" s="55"/>
      <c r="O137" s="56"/>
      <c r="P137" s="57"/>
      <c r="Q137" s="42" t="s">
        <v>210</v>
      </c>
      <c r="R137" s="115"/>
      <c r="S137" s="119"/>
      <c r="T137" s="119"/>
      <c r="U137" s="117"/>
      <c r="V137" s="76"/>
      <c r="W137" s="47">
        <f>W138+W157</f>
        <v>2023.6</v>
      </c>
    </row>
    <row r="138" spans="1:23" ht="47.25" customHeight="1" x14ac:dyDescent="0.25">
      <c r="A138" s="49"/>
      <c r="B138" s="50"/>
      <c r="C138" s="51"/>
      <c r="D138" s="52"/>
      <c r="E138" s="68"/>
      <c r="F138" s="54"/>
      <c r="G138" s="54"/>
      <c r="H138" s="58"/>
      <c r="I138" s="59"/>
      <c r="J138" s="58"/>
      <c r="K138" s="58"/>
      <c r="L138" s="58"/>
      <c r="M138" s="58"/>
      <c r="N138" s="55"/>
      <c r="O138" s="56"/>
      <c r="P138" s="57"/>
      <c r="Q138" s="43" t="s">
        <v>66</v>
      </c>
      <c r="R138" s="115"/>
      <c r="S138" s="119"/>
      <c r="T138" s="119"/>
      <c r="U138" s="117"/>
      <c r="V138" s="76"/>
      <c r="W138" s="81">
        <f>W142+W143+W146+W149+W155+W156</f>
        <v>1853.6</v>
      </c>
    </row>
    <row r="139" spans="1:23" ht="50.25" customHeight="1" x14ac:dyDescent="0.25">
      <c r="A139" s="49"/>
      <c r="B139" s="50"/>
      <c r="C139" s="51"/>
      <c r="D139" s="52"/>
      <c r="E139" s="68"/>
      <c r="F139" s="54"/>
      <c r="G139" s="54"/>
      <c r="H139" s="58"/>
      <c r="I139" s="59"/>
      <c r="J139" s="58"/>
      <c r="K139" s="58"/>
      <c r="L139" s="58"/>
      <c r="M139" s="58"/>
      <c r="N139" s="55"/>
      <c r="O139" s="56"/>
      <c r="P139" s="57"/>
      <c r="Q139" s="43" t="s">
        <v>228</v>
      </c>
      <c r="R139" s="115" t="s">
        <v>112</v>
      </c>
      <c r="S139" s="119" t="s">
        <v>231</v>
      </c>
      <c r="T139" s="119" t="s">
        <v>232</v>
      </c>
      <c r="U139" s="117" t="s">
        <v>233</v>
      </c>
      <c r="V139" s="76"/>
      <c r="W139" s="81">
        <f>W140</f>
        <v>430</v>
      </c>
    </row>
    <row r="140" spans="1:23" ht="46.5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57"/>
      <c r="Q140" s="43" t="s">
        <v>302</v>
      </c>
      <c r="R140" s="115" t="s">
        <v>112</v>
      </c>
      <c r="S140" s="119" t="s">
        <v>234</v>
      </c>
      <c r="T140" s="119" t="s">
        <v>232</v>
      </c>
      <c r="U140" s="117" t="s">
        <v>233</v>
      </c>
      <c r="V140" s="76"/>
      <c r="W140" s="47">
        <f>W142+W143</f>
        <v>430</v>
      </c>
    </row>
    <row r="141" spans="1:23" ht="51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57"/>
      <c r="Q141" s="45" t="s">
        <v>172</v>
      </c>
      <c r="R141" s="115" t="s">
        <v>112</v>
      </c>
      <c r="S141" s="119" t="s">
        <v>234</v>
      </c>
      <c r="T141" s="119" t="s">
        <v>89</v>
      </c>
      <c r="U141" s="117" t="s">
        <v>286</v>
      </c>
      <c r="V141" s="76"/>
      <c r="W141" s="47">
        <f>W142+W143</f>
        <v>430</v>
      </c>
    </row>
    <row r="142" spans="1:23" ht="93" hidden="1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57"/>
      <c r="Q142" s="43" t="s">
        <v>170</v>
      </c>
      <c r="R142" s="115" t="s">
        <v>112</v>
      </c>
      <c r="S142" s="119" t="s">
        <v>234</v>
      </c>
      <c r="T142" s="119" t="s">
        <v>89</v>
      </c>
      <c r="U142" s="117" t="s">
        <v>286</v>
      </c>
      <c r="V142" s="76" t="s">
        <v>92</v>
      </c>
      <c r="W142" s="47">
        <v>330</v>
      </c>
    </row>
    <row r="143" spans="1:23" ht="31.5" hidden="1" customHeight="1" x14ac:dyDescent="0.25">
      <c r="A143" s="49"/>
      <c r="B143" s="50"/>
      <c r="C143" s="51"/>
      <c r="D143" s="52"/>
      <c r="E143" s="68"/>
      <c r="F143" s="54"/>
      <c r="G143" s="54"/>
      <c r="H143" s="58"/>
      <c r="I143" s="59"/>
      <c r="J143" s="58"/>
      <c r="K143" s="58"/>
      <c r="L143" s="58"/>
      <c r="M143" s="58"/>
      <c r="N143" s="55"/>
      <c r="O143" s="56"/>
      <c r="P143" s="57"/>
      <c r="Q143" s="45" t="s">
        <v>102</v>
      </c>
      <c r="R143" s="115" t="s">
        <v>112</v>
      </c>
      <c r="S143" s="119" t="s">
        <v>234</v>
      </c>
      <c r="T143" s="119" t="s">
        <v>89</v>
      </c>
      <c r="U143" s="117" t="s">
        <v>286</v>
      </c>
      <c r="V143" s="76" t="s">
        <v>103</v>
      </c>
      <c r="W143" s="47">
        <v>100</v>
      </c>
    </row>
    <row r="144" spans="1:23" ht="51" hidden="1" customHeight="1" x14ac:dyDescent="0.25">
      <c r="A144" s="49"/>
      <c r="B144" s="50"/>
      <c r="C144" s="51"/>
      <c r="D144" s="52"/>
      <c r="E144" s="68"/>
      <c r="F144" s="54"/>
      <c r="G144" s="54"/>
      <c r="H144" s="58"/>
      <c r="I144" s="59"/>
      <c r="J144" s="58"/>
      <c r="K144" s="58"/>
      <c r="L144" s="58"/>
      <c r="M144" s="58"/>
      <c r="N144" s="55"/>
      <c r="O144" s="56"/>
      <c r="P144" s="57"/>
      <c r="Q144" s="43" t="s">
        <v>302</v>
      </c>
      <c r="R144" s="115" t="s">
        <v>112</v>
      </c>
      <c r="S144" s="119" t="s">
        <v>234</v>
      </c>
      <c r="T144" s="119" t="s">
        <v>232</v>
      </c>
      <c r="U144" s="117" t="s">
        <v>233</v>
      </c>
      <c r="V144" s="76"/>
      <c r="W144" s="47">
        <f>W145</f>
        <v>11</v>
      </c>
    </row>
    <row r="145" spans="1:23" x14ac:dyDescent="0.25">
      <c r="A145" s="49"/>
      <c r="B145" s="50"/>
      <c r="C145" s="51"/>
      <c r="D145" s="52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57"/>
      <c r="Q145" s="43" t="s">
        <v>171</v>
      </c>
      <c r="R145" s="115" t="s">
        <v>112</v>
      </c>
      <c r="S145" s="119" t="s">
        <v>234</v>
      </c>
      <c r="T145" s="119" t="s">
        <v>90</v>
      </c>
      <c r="U145" s="117" t="s">
        <v>287</v>
      </c>
      <c r="V145" s="76"/>
      <c r="W145" s="47">
        <f>W146</f>
        <v>11</v>
      </c>
    </row>
    <row r="146" spans="1:23" ht="31.5" customHeight="1" x14ac:dyDescent="0.25">
      <c r="A146" s="49"/>
      <c r="B146" s="50"/>
      <c r="C146" s="51"/>
      <c r="D146" s="52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57"/>
      <c r="Q146" s="45" t="s">
        <v>102</v>
      </c>
      <c r="R146" s="115" t="s">
        <v>112</v>
      </c>
      <c r="S146" s="119" t="s">
        <v>234</v>
      </c>
      <c r="T146" s="119" t="s">
        <v>90</v>
      </c>
      <c r="U146" s="117" t="s">
        <v>287</v>
      </c>
      <c r="V146" s="76" t="s">
        <v>103</v>
      </c>
      <c r="W146" s="47">
        <v>11</v>
      </c>
    </row>
    <row r="147" spans="1:23" ht="52.5" customHeight="1" x14ac:dyDescent="0.25">
      <c r="A147" s="49"/>
      <c r="B147" s="50"/>
      <c r="C147" s="51"/>
      <c r="D147" s="52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57"/>
      <c r="Q147" s="43" t="s">
        <v>302</v>
      </c>
      <c r="R147" s="115" t="s">
        <v>112</v>
      </c>
      <c r="S147" s="119" t="s">
        <v>234</v>
      </c>
      <c r="T147" s="119" t="s">
        <v>232</v>
      </c>
      <c r="U147" s="117" t="s">
        <v>233</v>
      </c>
      <c r="V147" s="76"/>
      <c r="W147" s="47">
        <f>W148</f>
        <v>1282.5999999999999</v>
      </c>
    </row>
    <row r="148" spans="1:23" ht="52.5" customHeight="1" x14ac:dyDescent="0.25">
      <c r="A148" s="49"/>
      <c r="B148" s="50"/>
      <c r="C148" s="51"/>
      <c r="D148" s="52"/>
      <c r="E148" s="68"/>
      <c r="F148" s="54"/>
      <c r="G148" s="54"/>
      <c r="H148" s="58"/>
      <c r="I148" s="59"/>
      <c r="J148" s="58"/>
      <c r="K148" s="58"/>
      <c r="L148" s="58"/>
      <c r="M148" s="58"/>
      <c r="N148" s="55"/>
      <c r="O148" s="56"/>
      <c r="P148" s="57"/>
      <c r="Q148" s="45" t="s">
        <v>172</v>
      </c>
      <c r="R148" s="115" t="s">
        <v>112</v>
      </c>
      <c r="S148" s="119" t="s">
        <v>234</v>
      </c>
      <c r="T148" s="119" t="s">
        <v>94</v>
      </c>
      <c r="U148" s="117" t="s">
        <v>286</v>
      </c>
      <c r="V148" s="76"/>
      <c r="W148" s="47">
        <f>W149</f>
        <v>1282.5999999999999</v>
      </c>
    </row>
    <row r="149" spans="1:23" ht="48.75" customHeight="1" x14ac:dyDescent="0.25">
      <c r="A149" s="49"/>
      <c r="B149" s="50"/>
      <c r="C149" s="51"/>
      <c r="D149" s="52"/>
      <c r="E149" s="68"/>
      <c r="F149" s="54"/>
      <c r="G149" s="54"/>
      <c r="H149" s="58"/>
      <c r="I149" s="59"/>
      <c r="J149" s="58"/>
      <c r="K149" s="58"/>
      <c r="L149" s="58"/>
      <c r="M149" s="58"/>
      <c r="N149" s="55"/>
      <c r="O149" s="56"/>
      <c r="P149" s="57"/>
      <c r="Q149" s="45" t="s">
        <v>138</v>
      </c>
      <c r="R149" s="115" t="s">
        <v>112</v>
      </c>
      <c r="S149" s="119" t="s">
        <v>234</v>
      </c>
      <c r="T149" s="119" t="s">
        <v>94</v>
      </c>
      <c r="U149" s="117" t="s">
        <v>286</v>
      </c>
      <c r="V149" s="76" t="s">
        <v>139</v>
      </c>
      <c r="W149" s="47">
        <f>771+511.6</f>
        <v>1282.5999999999999</v>
      </c>
    </row>
    <row r="150" spans="1:23" ht="32.25" customHeight="1" x14ac:dyDescent="0.25">
      <c r="A150" s="49"/>
      <c r="B150" s="50"/>
      <c r="C150" s="51"/>
      <c r="D150" s="52"/>
      <c r="E150" s="68"/>
      <c r="F150" s="54"/>
      <c r="G150" s="54"/>
      <c r="H150" s="58"/>
      <c r="I150" s="59"/>
      <c r="J150" s="58"/>
      <c r="K150" s="58"/>
      <c r="L150" s="58"/>
      <c r="M150" s="58"/>
      <c r="N150" s="55"/>
      <c r="O150" s="56"/>
      <c r="P150" s="57"/>
      <c r="Q150" s="43" t="s">
        <v>302</v>
      </c>
      <c r="R150" s="115" t="s">
        <v>112</v>
      </c>
      <c r="S150" s="119" t="s">
        <v>234</v>
      </c>
      <c r="T150" s="119" t="s">
        <v>232</v>
      </c>
      <c r="U150" s="117" t="s">
        <v>233</v>
      </c>
      <c r="V150" s="76"/>
      <c r="W150" s="47">
        <f>W151+W154</f>
        <v>124.6</v>
      </c>
    </row>
    <row r="151" spans="1:23" ht="51" customHeight="1" x14ac:dyDescent="0.25">
      <c r="A151" s="49"/>
      <c r="B151" s="50"/>
      <c r="C151" s="51"/>
      <c r="D151" s="52"/>
      <c r="E151" s="68"/>
      <c r="F151" s="54"/>
      <c r="G151" s="54"/>
      <c r="H151" s="58"/>
      <c r="I151" s="59"/>
      <c r="J151" s="58"/>
      <c r="K151" s="58"/>
      <c r="L151" s="58"/>
      <c r="M151" s="58"/>
      <c r="N151" s="55"/>
      <c r="O151" s="56"/>
      <c r="P151" s="57"/>
      <c r="Q151" s="92" t="s">
        <v>174</v>
      </c>
      <c r="R151" s="115" t="s">
        <v>112</v>
      </c>
      <c r="S151" s="119" t="s">
        <v>234</v>
      </c>
      <c r="T151" s="119" t="s">
        <v>232</v>
      </c>
      <c r="U151" s="117" t="s">
        <v>233</v>
      </c>
      <c r="V151" s="76"/>
      <c r="W151" s="47">
        <f>W152+W153</f>
        <v>0</v>
      </c>
    </row>
    <row r="152" spans="1:23" ht="47.25" hidden="1" customHeight="1" x14ac:dyDescent="0.25">
      <c r="A152" s="49"/>
      <c r="B152" s="50"/>
      <c r="C152" s="51"/>
      <c r="D152" s="52"/>
      <c r="E152" s="68"/>
      <c r="F152" s="54"/>
      <c r="G152" s="54"/>
      <c r="H152" s="58"/>
      <c r="I152" s="59"/>
      <c r="J152" s="58"/>
      <c r="K152" s="58"/>
      <c r="L152" s="58"/>
      <c r="M152" s="58"/>
      <c r="N152" s="55"/>
      <c r="O152" s="56"/>
      <c r="P152" s="57"/>
      <c r="Q152" s="45" t="s">
        <v>173</v>
      </c>
      <c r="R152" s="115" t="s">
        <v>112</v>
      </c>
      <c r="S152" s="119" t="s">
        <v>234</v>
      </c>
      <c r="T152" s="119" t="s">
        <v>176</v>
      </c>
      <c r="U152" s="117" t="s">
        <v>261</v>
      </c>
      <c r="V152" s="76" t="s">
        <v>92</v>
      </c>
      <c r="W152" s="47"/>
    </row>
    <row r="153" spans="1:23" ht="19.5" hidden="1" customHeight="1" x14ac:dyDescent="0.25">
      <c r="A153" s="49"/>
      <c r="B153" s="50"/>
      <c r="C153" s="51"/>
      <c r="D153" s="52"/>
      <c r="E153" s="68"/>
      <c r="F153" s="54"/>
      <c r="G153" s="54"/>
      <c r="H153" s="58"/>
      <c r="I153" s="59"/>
      <c r="J153" s="58"/>
      <c r="K153" s="58"/>
      <c r="L153" s="58"/>
      <c r="M153" s="58"/>
      <c r="N153" s="55"/>
      <c r="O153" s="56"/>
      <c r="P153" s="57"/>
      <c r="Q153" s="45" t="s">
        <v>138</v>
      </c>
      <c r="R153" s="115" t="s">
        <v>112</v>
      </c>
      <c r="S153" s="119" t="s">
        <v>234</v>
      </c>
      <c r="T153" s="119" t="s">
        <v>254</v>
      </c>
      <c r="U153" s="117" t="s">
        <v>261</v>
      </c>
      <c r="V153" s="76" t="s">
        <v>139</v>
      </c>
      <c r="W153" s="47"/>
    </row>
    <row r="154" spans="1:23" ht="19.5" customHeight="1" x14ac:dyDescent="0.25">
      <c r="A154" s="49"/>
      <c r="B154" s="50"/>
      <c r="C154" s="51"/>
      <c r="D154" s="52"/>
      <c r="E154" s="68"/>
      <c r="F154" s="483" t="s">
        <v>175</v>
      </c>
      <c r="G154" s="483"/>
      <c r="H154" s="483"/>
      <c r="I154" s="483"/>
      <c r="J154" s="483"/>
      <c r="K154" s="483"/>
      <c r="L154" s="483"/>
      <c r="M154" s="483"/>
      <c r="N154" s="55" t="s">
        <v>175</v>
      </c>
      <c r="O154" s="56">
        <v>0</v>
      </c>
      <c r="P154" s="71">
        <v>9</v>
      </c>
      <c r="Q154" s="45" t="s">
        <v>211</v>
      </c>
      <c r="R154" s="115" t="s">
        <v>112</v>
      </c>
      <c r="S154" s="119" t="s">
        <v>234</v>
      </c>
      <c r="T154" s="119" t="s">
        <v>262</v>
      </c>
      <c r="U154" s="117" t="s">
        <v>233</v>
      </c>
      <c r="V154" s="76"/>
      <c r="W154" s="47">
        <v>124.6</v>
      </c>
    </row>
    <row r="155" spans="1:23" ht="15.75" customHeight="1" x14ac:dyDescent="0.25">
      <c r="A155" s="49"/>
      <c r="B155" s="50"/>
      <c r="C155" s="51"/>
      <c r="D155" s="52"/>
      <c r="E155" s="52"/>
      <c r="F155" s="53"/>
      <c r="G155" s="483" t="s">
        <v>177</v>
      </c>
      <c r="H155" s="483"/>
      <c r="I155" s="483"/>
      <c r="J155" s="483"/>
      <c r="K155" s="483"/>
      <c r="L155" s="483"/>
      <c r="M155" s="483"/>
      <c r="N155" s="55" t="s">
        <v>177</v>
      </c>
      <c r="O155" s="56">
        <v>0</v>
      </c>
      <c r="P155" s="57"/>
      <c r="Q155" s="45" t="s">
        <v>173</v>
      </c>
      <c r="R155" s="115" t="s">
        <v>112</v>
      </c>
      <c r="S155" s="119" t="s">
        <v>234</v>
      </c>
      <c r="T155" s="119" t="s">
        <v>263</v>
      </c>
      <c r="U155" s="117" t="s">
        <v>261</v>
      </c>
      <c r="V155" s="76" t="s">
        <v>92</v>
      </c>
      <c r="W155" s="47">
        <v>40</v>
      </c>
    </row>
    <row r="156" spans="1:23" ht="30" customHeight="1" x14ac:dyDescent="0.25">
      <c r="A156" s="49"/>
      <c r="B156" s="50"/>
      <c r="C156" s="51"/>
      <c r="D156" s="52"/>
      <c r="E156" s="52"/>
      <c r="F156" s="54"/>
      <c r="G156" s="54"/>
      <c r="H156" s="58"/>
      <c r="I156" s="59"/>
      <c r="J156" s="482" t="s">
        <v>179</v>
      </c>
      <c r="K156" s="482"/>
      <c r="L156" s="482"/>
      <c r="M156" s="482"/>
      <c r="N156" s="55" t="s">
        <v>179</v>
      </c>
      <c r="O156" s="56">
        <v>0</v>
      </c>
      <c r="P156" s="57"/>
      <c r="Q156" s="45" t="s">
        <v>138</v>
      </c>
      <c r="R156" s="115" t="s">
        <v>112</v>
      </c>
      <c r="S156" s="119" t="s">
        <v>234</v>
      </c>
      <c r="T156" s="119" t="s">
        <v>263</v>
      </c>
      <c r="U156" s="117" t="s">
        <v>261</v>
      </c>
      <c r="V156" s="76" t="s">
        <v>139</v>
      </c>
      <c r="W156" s="47">
        <v>90</v>
      </c>
    </row>
    <row r="157" spans="1:23" ht="30" customHeight="1" x14ac:dyDescent="0.25">
      <c r="A157" s="49"/>
      <c r="B157" s="50"/>
      <c r="C157" s="51"/>
      <c r="D157" s="52"/>
      <c r="E157" s="52"/>
      <c r="F157" s="53"/>
      <c r="G157" s="54"/>
      <c r="H157" s="58"/>
      <c r="I157" s="59"/>
      <c r="J157" s="58"/>
      <c r="K157" s="58"/>
      <c r="L157" s="58"/>
      <c r="M157" s="58"/>
      <c r="N157" s="55"/>
      <c r="O157" s="56"/>
      <c r="P157" s="57"/>
      <c r="Q157" s="46" t="s">
        <v>219</v>
      </c>
      <c r="R157" s="115"/>
      <c r="S157" s="119"/>
      <c r="T157" s="119"/>
      <c r="U157" s="117"/>
      <c r="V157" s="76"/>
      <c r="W157" s="47">
        <f>W159</f>
        <v>170</v>
      </c>
    </row>
    <row r="158" spans="1:23" ht="31.5" hidden="1" customHeight="1" x14ac:dyDescent="0.25">
      <c r="A158" s="49"/>
      <c r="B158" s="50"/>
      <c r="C158" s="51"/>
      <c r="D158" s="52"/>
      <c r="E158" s="52"/>
      <c r="F158" s="54"/>
      <c r="G158" s="54"/>
      <c r="H158" s="59"/>
      <c r="I158" s="59"/>
      <c r="J158" s="58"/>
      <c r="K158" s="58"/>
      <c r="L158" s="58"/>
      <c r="M158" s="58"/>
      <c r="N158" s="55"/>
      <c r="O158" s="56"/>
      <c r="P158" s="57"/>
      <c r="Q158" s="43" t="s">
        <v>228</v>
      </c>
      <c r="R158" s="115" t="s">
        <v>112</v>
      </c>
      <c r="S158" s="119" t="s">
        <v>231</v>
      </c>
      <c r="T158" s="119" t="s">
        <v>232</v>
      </c>
      <c r="U158" s="117" t="s">
        <v>233</v>
      </c>
      <c r="V158" s="76"/>
      <c r="W158" s="47">
        <f>W159</f>
        <v>170</v>
      </c>
    </row>
    <row r="159" spans="1:23" ht="126" hidden="1" customHeight="1" x14ac:dyDescent="0.25">
      <c r="A159" s="49"/>
      <c r="B159" s="50"/>
      <c r="C159" s="51"/>
      <c r="D159" s="52"/>
      <c r="E159" s="52"/>
      <c r="F159" s="54"/>
      <c r="G159" s="54"/>
      <c r="H159" s="59"/>
      <c r="I159" s="59"/>
      <c r="J159" s="58"/>
      <c r="K159" s="58"/>
      <c r="L159" s="58"/>
      <c r="M159" s="58"/>
      <c r="N159" s="55"/>
      <c r="O159" s="56"/>
      <c r="P159" s="57"/>
      <c r="Q159" s="43" t="s">
        <v>302</v>
      </c>
      <c r="R159" s="115" t="s">
        <v>112</v>
      </c>
      <c r="S159" s="119" t="s">
        <v>234</v>
      </c>
      <c r="T159" s="119" t="s">
        <v>232</v>
      </c>
      <c r="U159" s="117" t="s">
        <v>233</v>
      </c>
      <c r="V159" s="76"/>
      <c r="W159" s="47">
        <f>W160</f>
        <v>170</v>
      </c>
    </row>
    <row r="160" spans="1:23" ht="81" hidden="1" customHeight="1" x14ac:dyDescent="0.25">
      <c r="A160" s="49"/>
      <c r="B160" s="50"/>
      <c r="C160" s="51"/>
      <c r="D160" s="52"/>
      <c r="E160" s="52"/>
      <c r="F160" s="54"/>
      <c r="G160" s="54"/>
      <c r="H160" s="59"/>
      <c r="I160" s="59"/>
      <c r="J160" s="58"/>
      <c r="K160" s="58"/>
      <c r="L160" s="58"/>
      <c r="M160" s="58"/>
      <c r="N160" s="55"/>
      <c r="O160" s="56"/>
      <c r="P160" s="57"/>
      <c r="Q160" s="45" t="s">
        <v>216</v>
      </c>
      <c r="R160" s="115" t="s">
        <v>112</v>
      </c>
      <c r="S160" s="119" t="s">
        <v>234</v>
      </c>
      <c r="T160" s="119" t="s">
        <v>94</v>
      </c>
      <c r="U160" s="117" t="s">
        <v>296</v>
      </c>
      <c r="V160" s="76"/>
      <c r="W160" s="47">
        <v>170</v>
      </c>
    </row>
    <row r="161" spans="1:23" ht="24" hidden="1" customHeight="1" x14ac:dyDescent="0.25">
      <c r="A161" s="49"/>
      <c r="B161" s="50"/>
      <c r="C161" s="51"/>
      <c r="D161" s="52"/>
      <c r="E161" s="52"/>
      <c r="F161" s="54"/>
      <c r="G161" s="54"/>
      <c r="H161" s="59"/>
      <c r="I161" s="59"/>
      <c r="J161" s="58"/>
      <c r="K161" s="58"/>
      <c r="L161" s="58"/>
      <c r="M161" s="58"/>
      <c r="N161" s="55"/>
      <c r="O161" s="56"/>
      <c r="P161" s="57"/>
      <c r="Q161" s="45" t="s">
        <v>102</v>
      </c>
      <c r="R161" s="115" t="s">
        <v>112</v>
      </c>
      <c r="S161" s="119" t="s">
        <v>234</v>
      </c>
      <c r="T161" s="119" t="s">
        <v>94</v>
      </c>
      <c r="U161" s="117" t="s">
        <v>296</v>
      </c>
      <c r="V161" s="76" t="s">
        <v>103</v>
      </c>
      <c r="W161" s="47">
        <v>170</v>
      </c>
    </row>
    <row r="162" spans="1:23" ht="174" hidden="1" customHeight="1" x14ac:dyDescent="0.25">
      <c r="A162" s="49"/>
      <c r="B162" s="50"/>
      <c r="C162" s="51"/>
      <c r="D162" s="52"/>
      <c r="E162" s="52"/>
      <c r="F162" s="54"/>
      <c r="G162" s="54"/>
      <c r="H162" s="59"/>
      <c r="I162" s="59"/>
      <c r="J162" s="58"/>
      <c r="K162" s="58"/>
      <c r="L162" s="58"/>
      <c r="M162" s="58"/>
      <c r="N162" s="55"/>
      <c r="O162" s="56"/>
      <c r="P162" s="57"/>
      <c r="Q162" s="43" t="s">
        <v>228</v>
      </c>
      <c r="R162" s="115" t="s">
        <v>264</v>
      </c>
      <c r="S162" s="119" t="s">
        <v>231</v>
      </c>
      <c r="T162" s="119" t="s">
        <v>232</v>
      </c>
      <c r="U162" s="117" t="s">
        <v>233</v>
      </c>
      <c r="V162" s="76"/>
      <c r="W162" s="47">
        <v>0</v>
      </c>
    </row>
    <row r="163" spans="1:23" ht="41.45" hidden="1" customHeight="1" x14ac:dyDescent="0.25">
      <c r="A163" s="49"/>
      <c r="B163" s="50"/>
      <c r="C163" s="51"/>
      <c r="D163" s="52"/>
      <c r="E163" s="52"/>
      <c r="F163" s="54"/>
      <c r="G163" s="54"/>
      <c r="H163" s="59"/>
      <c r="I163" s="59"/>
      <c r="J163" s="58"/>
      <c r="K163" s="58"/>
      <c r="L163" s="58"/>
      <c r="M163" s="58"/>
      <c r="N163" s="55"/>
      <c r="O163" s="56"/>
      <c r="P163" s="57"/>
      <c r="Q163" s="43" t="s">
        <v>169</v>
      </c>
      <c r="R163" s="115" t="s">
        <v>264</v>
      </c>
      <c r="S163" s="119" t="s">
        <v>246</v>
      </c>
      <c r="T163" s="119" t="s">
        <v>232</v>
      </c>
      <c r="U163" s="117" t="s">
        <v>233</v>
      </c>
      <c r="V163" s="76"/>
      <c r="W163" s="47">
        <v>0</v>
      </c>
    </row>
    <row r="164" spans="1:23" ht="40.15" hidden="1" customHeight="1" x14ac:dyDescent="0.25">
      <c r="A164" s="49"/>
      <c r="B164" s="50"/>
      <c r="C164" s="51"/>
      <c r="D164" s="52"/>
      <c r="E164" s="52"/>
      <c r="F164" s="54"/>
      <c r="G164" s="54"/>
      <c r="H164" s="59"/>
      <c r="I164" s="482" t="s">
        <v>190</v>
      </c>
      <c r="J164" s="482"/>
      <c r="K164" s="482"/>
      <c r="L164" s="482"/>
      <c r="M164" s="482"/>
      <c r="N164" s="55" t="s">
        <v>190</v>
      </c>
      <c r="O164" s="56">
        <v>0</v>
      </c>
      <c r="P164" s="57"/>
      <c r="Q164" s="43" t="s">
        <v>212</v>
      </c>
      <c r="R164" s="115" t="s">
        <v>264</v>
      </c>
      <c r="S164" s="119" t="s">
        <v>246</v>
      </c>
      <c r="T164" s="119" t="s">
        <v>232</v>
      </c>
      <c r="U164" s="117" t="s">
        <v>265</v>
      </c>
      <c r="V164" s="76"/>
      <c r="W164" s="47">
        <v>0</v>
      </c>
    </row>
    <row r="165" spans="1:23" ht="37.5" hidden="1" customHeight="1" x14ac:dyDescent="0.25">
      <c r="A165" s="49"/>
      <c r="B165" s="50"/>
      <c r="C165" s="51"/>
      <c r="D165" s="52"/>
      <c r="E165" s="52"/>
      <c r="F165" s="54"/>
      <c r="G165" s="54"/>
      <c r="H165" s="58"/>
      <c r="I165" s="59"/>
      <c r="J165" s="482" t="s">
        <v>192</v>
      </c>
      <c r="K165" s="482"/>
      <c r="L165" s="482"/>
      <c r="M165" s="482"/>
      <c r="N165" s="55" t="s">
        <v>192</v>
      </c>
      <c r="O165" s="56">
        <v>0</v>
      </c>
      <c r="P165" s="57"/>
      <c r="Q165" s="45" t="s">
        <v>136</v>
      </c>
      <c r="R165" s="115" t="s">
        <v>264</v>
      </c>
      <c r="S165" s="119" t="s">
        <v>246</v>
      </c>
      <c r="T165" s="119" t="s">
        <v>232</v>
      </c>
      <c r="U165" s="117" t="s">
        <v>265</v>
      </c>
      <c r="V165" s="76" t="s">
        <v>103</v>
      </c>
      <c r="W165" s="47">
        <v>0</v>
      </c>
    </row>
    <row r="166" spans="1:23" ht="38.450000000000003" hidden="1" customHeight="1" x14ac:dyDescent="0.25">
      <c r="A166" s="49"/>
      <c r="B166" s="50"/>
      <c r="C166" s="51"/>
      <c r="D166" s="52"/>
      <c r="E166" s="52"/>
      <c r="F166" s="54"/>
      <c r="G166" s="54"/>
      <c r="H166" s="59"/>
      <c r="I166" s="488" t="s">
        <v>195</v>
      </c>
      <c r="J166" s="489"/>
      <c r="K166" s="489"/>
      <c r="L166" s="489"/>
      <c r="M166" s="490"/>
      <c r="N166" s="55" t="s">
        <v>195</v>
      </c>
      <c r="O166" s="56">
        <v>0</v>
      </c>
      <c r="P166" s="57"/>
      <c r="Q166" s="42" t="s">
        <v>68</v>
      </c>
      <c r="R166" s="115"/>
      <c r="S166" s="119"/>
      <c r="T166" s="119"/>
      <c r="U166" s="117"/>
      <c r="V166" s="76"/>
      <c r="W166" s="47">
        <f>W167</f>
        <v>79.099999999999994</v>
      </c>
    </row>
    <row r="167" spans="1:23" ht="35.25" hidden="1" customHeight="1" x14ac:dyDescent="0.25">
      <c r="A167" s="49"/>
      <c r="B167" s="50"/>
      <c r="C167" s="51"/>
      <c r="D167" s="52"/>
      <c r="E167" s="52"/>
      <c r="F167" s="54"/>
      <c r="G167" s="54"/>
      <c r="H167" s="58"/>
      <c r="I167" s="59"/>
      <c r="J167" s="482" t="s">
        <v>197</v>
      </c>
      <c r="K167" s="482"/>
      <c r="L167" s="482"/>
      <c r="M167" s="482"/>
      <c r="N167" s="55" t="s">
        <v>197</v>
      </c>
      <c r="O167" s="56">
        <v>0</v>
      </c>
      <c r="P167" s="57"/>
      <c r="Q167" s="43" t="s">
        <v>178</v>
      </c>
      <c r="R167" s="115"/>
      <c r="S167" s="119"/>
      <c r="T167" s="119"/>
      <c r="U167" s="117"/>
      <c r="V167" s="76"/>
      <c r="W167" s="47">
        <f>W169</f>
        <v>79.099999999999994</v>
      </c>
    </row>
    <row r="168" spans="1:23" ht="37.9" hidden="1" customHeight="1" x14ac:dyDescent="0.25">
      <c r="A168" s="49"/>
      <c r="B168" s="50"/>
      <c r="C168" s="51"/>
      <c r="D168" s="52"/>
      <c r="E168" s="52"/>
      <c r="F168" s="54"/>
      <c r="G168" s="54"/>
      <c r="H168" s="59"/>
      <c r="I168" s="482" t="s">
        <v>199</v>
      </c>
      <c r="J168" s="482"/>
      <c r="K168" s="482"/>
      <c r="L168" s="482"/>
      <c r="M168" s="482"/>
      <c r="N168" s="55" t="s">
        <v>199</v>
      </c>
      <c r="O168" s="56">
        <v>0</v>
      </c>
      <c r="P168" s="57"/>
      <c r="Q168" s="45" t="s">
        <v>224</v>
      </c>
      <c r="R168" s="115" t="s">
        <v>89</v>
      </c>
      <c r="S168" s="119" t="s">
        <v>231</v>
      </c>
      <c r="T168" s="119" t="s">
        <v>232</v>
      </c>
      <c r="U168" s="117" t="s">
        <v>233</v>
      </c>
      <c r="V168" s="76"/>
      <c r="W168" s="47">
        <f>W169</f>
        <v>79.099999999999994</v>
      </c>
    </row>
    <row r="169" spans="1:23" ht="34.5" hidden="1" customHeight="1" x14ac:dyDescent="0.25">
      <c r="A169" s="49"/>
      <c r="B169" s="50"/>
      <c r="C169" s="51"/>
      <c r="D169" s="52"/>
      <c r="E169" s="52"/>
      <c r="F169" s="54"/>
      <c r="G169" s="54"/>
      <c r="H169" s="58"/>
      <c r="I169" s="59"/>
      <c r="J169" s="482" t="s">
        <v>200</v>
      </c>
      <c r="K169" s="482"/>
      <c r="L169" s="482"/>
      <c r="M169" s="482"/>
      <c r="N169" s="55" t="s">
        <v>200</v>
      </c>
      <c r="O169" s="56">
        <v>0</v>
      </c>
      <c r="P169" s="57"/>
      <c r="Q169" s="45" t="s">
        <v>304</v>
      </c>
      <c r="R169" s="115" t="s">
        <v>89</v>
      </c>
      <c r="S169" s="119" t="s">
        <v>234</v>
      </c>
      <c r="T169" s="119" t="s">
        <v>232</v>
      </c>
      <c r="U169" s="117" t="s">
        <v>233</v>
      </c>
      <c r="V169" s="76"/>
      <c r="W169" s="47">
        <f>W170</f>
        <v>79.099999999999994</v>
      </c>
    </row>
    <row r="170" spans="1:23" ht="22.9" hidden="1" customHeight="1" x14ac:dyDescent="0.25">
      <c r="A170" s="49"/>
      <c r="B170" s="50"/>
      <c r="C170" s="51"/>
      <c r="D170" s="52"/>
      <c r="E170" s="52"/>
      <c r="F170" s="54"/>
      <c r="G170" s="53"/>
      <c r="H170" s="58"/>
      <c r="I170" s="59"/>
      <c r="J170" s="58"/>
      <c r="K170" s="58"/>
      <c r="L170" s="58"/>
      <c r="M170" s="58"/>
      <c r="N170" s="55"/>
      <c r="O170" s="56"/>
      <c r="P170" s="57"/>
      <c r="Q170" s="45" t="s">
        <v>180</v>
      </c>
      <c r="R170" s="115" t="s">
        <v>89</v>
      </c>
      <c r="S170" s="119" t="s">
        <v>234</v>
      </c>
      <c r="T170" s="119" t="s">
        <v>114</v>
      </c>
      <c r="U170" s="117" t="s">
        <v>278</v>
      </c>
      <c r="V170" s="76"/>
      <c r="W170" s="47">
        <v>79.099999999999994</v>
      </c>
    </row>
    <row r="171" spans="1:23" ht="73.5" hidden="1" customHeight="1" x14ac:dyDescent="0.25">
      <c r="A171" s="49"/>
      <c r="B171" s="50"/>
      <c r="C171" s="51"/>
      <c r="D171" s="52"/>
      <c r="E171" s="52"/>
      <c r="F171" s="54"/>
      <c r="G171" s="53"/>
      <c r="H171" s="58"/>
      <c r="I171" s="59"/>
      <c r="J171" s="58"/>
      <c r="K171" s="58"/>
      <c r="L171" s="58"/>
      <c r="M171" s="58"/>
      <c r="N171" s="55"/>
      <c r="O171" s="56"/>
      <c r="P171" s="57"/>
      <c r="Q171" s="45" t="s">
        <v>182</v>
      </c>
      <c r="R171" s="115" t="s">
        <v>89</v>
      </c>
      <c r="S171" s="119" t="s">
        <v>234</v>
      </c>
      <c r="T171" s="119" t="s">
        <v>114</v>
      </c>
      <c r="U171" s="117" t="s">
        <v>278</v>
      </c>
      <c r="V171" s="76" t="s">
        <v>181</v>
      </c>
      <c r="W171" s="47">
        <v>79.099999999999994</v>
      </c>
    </row>
    <row r="172" spans="1:23" ht="33" hidden="1" customHeight="1" x14ac:dyDescent="0.25">
      <c r="A172" s="49"/>
      <c r="B172" s="50"/>
      <c r="C172" s="51"/>
      <c r="D172" s="52"/>
      <c r="E172" s="52"/>
      <c r="F172" s="54"/>
      <c r="G172" s="53"/>
      <c r="H172" s="58"/>
      <c r="I172" s="59"/>
      <c r="J172" s="58"/>
      <c r="K172" s="58"/>
      <c r="L172" s="58"/>
      <c r="M172" s="58"/>
      <c r="N172" s="55"/>
      <c r="O172" s="56"/>
      <c r="P172" s="57"/>
      <c r="Q172" s="45" t="s">
        <v>183</v>
      </c>
      <c r="R172" s="115" t="s">
        <v>266</v>
      </c>
      <c r="S172" s="119" t="s">
        <v>259</v>
      </c>
      <c r="T172" s="119" t="s">
        <v>267</v>
      </c>
      <c r="U172" s="117" t="s">
        <v>268</v>
      </c>
      <c r="V172" s="76"/>
      <c r="W172" s="47">
        <f>W173</f>
        <v>0</v>
      </c>
    </row>
    <row r="173" spans="1:23" ht="82.5" hidden="1" customHeight="1" x14ac:dyDescent="0.25">
      <c r="A173" s="49"/>
      <c r="B173" s="50"/>
      <c r="C173" s="51"/>
      <c r="D173" s="52"/>
      <c r="E173" s="52"/>
      <c r="F173" s="54"/>
      <c r="G173" s="53"/>
      <c r="H173" s="58"/>
      <c r="I173" s="59"/>
      <c r="J173" s="58"/>
      <c r="K173" s="58"/>
      <c r="L173" s="58"/>
      <c r="M173" s="58"/>
      <c r="N173" s="55"/>
      <c r="O173" s="56"/>
      <c r="P173" s="57"/>
      <c r="Q173" s="43" t="s">
        <v>185</v>
      </c>
      <c r="R173" s="115" t="s">
        <v>266</v>
      </c>
      <c r="S173" s="119" t="s">
        <v>259</v>
      </c>
      <c r="T173" s="119" t="s">
        <v>267</v>
      </c>
      <c r="U173" s="117" t="s">
        <v>269</v>
      </c>
      <c r="V173" s="76" t="s">
        <v>184</v>
      </c>
      <c r="W173" s="47"/>
    </row>
    <row r="174" spans="1:23" ht="22.9" hidden="1" customHeight="1" x14ac:dyDescent="0.25">
      <c r="A174" s="49"/>
      <c r="B174" s="50"/>
      <c r="C174" s="51"/>
      <c r="D174" s="52"/>
      <c r="E174" s="52"/>
      <c r="F174" s="54"/>
      <c r="G174" s="53"/>
      <c r="H174" s="58"/>
      <c r="I174" s="59"/>
      <c r="J174" s="58"/>
      <c r="K174" s="58"/>
      <c r="L174" s="58"/>
      <c r="M174" s="58"/>
      <c r="N174" s="55"/>
      <c r="O174" s="56"/>
      <c r="P174" s="57"/>
      <c r="Q174" s="43" t="s">
        <v>186</v>
      </c>
      <c r="R174" s="115" t="s">
        <v>266</v>
      </c>
      <c r="S174" s="119" t="s">
        <v>259</v>
      </c>
      <c r="T174" s="119" t="s">
        <v>267</v>
      </c>
      <c r="U174" s="117" t="s">
        <v>270</v>
      </c>
      <c r="V174" s="76"/>
      <c r="W174" s="47">
        <f>W175</f>
        <v>0</v>
      </c>
    </row>
    <row r="175" spans="1:23" ht="15.75" hidden="1" customHeight="1" x14ac:dyDescent="0.25">
      <c r="A175" s="49"/>
      <c r="B175" s="50"/>
      <c r="C175" s="51"/>
      <c r="D175" s="68"/>
      <c r="E175" s="52"/>
      <c r="F175" s="54"/>
      <c r="G175" s="54"/>
      <c r="H175" s="58"/>
      <c r="I175" s="59"/>
      <c r="J175" s="58"/>
      <c r="K175" s="58"/>
      <c r="L175" s="58"/>
      <c r="M175" s="58"/>
      <c r="N175" s="55"/>
      <c r="O175" s="56"/>
      <c r="P175" s="57"/>
      <c r="Q175" s="43" t="s">
        <v>188</v>
      </c>
      <c r="R175" s="115" t="s">
        <v>266</v>
      </c>
      <c r="S175" s="119" t="s">
        <v>259</v>
      </c>
      <c r="T175" s="119" t="s">
        <v>267</v>
      </c>
      <c r="U175" s="117" t="s">
        <v>270</v>
      </c>
      <c r="V175" s="76" t="s">
        <v>187</v>
      </c>
      <c r="W175" s="47"/>
    </row>
    <row r="176" spans="1:23" ht="88.9" hidden="1" customHeight="1" x14ac:dyDescent="0.25">
      <c r="A176" s="49"/>
      <c r="B176" s="50"/>
      <c r="C176" s="51"/>
      <c r="D176" s="68"/>
      <c r="E176" s="52"/>
      <c r="F176" s="54"/>
      <c r="G176" s="54"/>
      <c r="H176" s="58"/>
      <c r="I176" s="59"/>
      <c r="J176" s="58"/>
      <c r="K176" s="58"/>
      <c r="L176" s="58"/>
      <c r="M176" s="58"/>
      <c r="N176" s="55"/>
      <c r="O176" s="56"/>
      <c r="P176" s="57"/>
      <c r="Q176" s="43" t="s">
        <v>189</v>
      </c>
      <c r="R176" s="115" t="s">
        <v>266</v>
      </c>
      <c r="S176" s="119" t="s">
        <v>259</v>
      </c>
      <c r="T176" s="119" t="s">
        <v>246</v>
      </c>
      <c r="U176" s="117" t="s">
        <v>247</v>
      </c>
      <c r="V176" s="76"/>
      <c r="W176" s="47">
        <f>W177</f>
        <v>0</v>
      </c>
    </row>
    <row r="177" spans="1:23" ht="27.6" hidden="1" customHeight="1" x14ac:dyDescent="0.25">
      <c r="A177" s="49"/>
      <c r="B177" s="50"/>
      <c r="C177" s="51"/>
      <c r="D177" s="68"/>
      <c r="E177" s="52"/>
      <c r="F177" s="54"/>
      <c r="G177" s="54"/>
      <c r="H177" s="58"/>
      <c r="I177" s="59"/>
      <c r="J177" s="58"/>
      <c r="K177" s="58"/>
      <c r="L177" s="58"/>
      <c r="M177" s="58"/>
      <c r="N177" s="55"/>
      <c r="O177" s="56"/>
      <c r="P177" s="57"/>
      <c r="Q177" s="43" t="s">
        <v>191</v>
      </c>
      <c r="R177" s="115" t="s">
        <v>266</v>
      </c>
      <c r="S177" s="119" t="s">
        <v>259</v>
      </c>
      <c r="T177" s="119" t="s">
        <v>246</v>
      </c>
      <c r="U177" s="117" t="s">
        <v>271</v>
      </c>
      <c r="V177" s="76"/>
      <c r="W177" s="47">
        <f>W178+W180+W182</f>
        <v>0</v>
      </c>
    </row>
    <row r="178" spans="1:23" ht="31.5" x14ac:dyDescent="0.25">
      <c r="A178" s="49"/>
      <c r="B178" s="50"/>
      <c r="C178" s="51"/>
      <c r="D178" s="68"/>
      <c r="E178" s="68"/>
      <c r="F178" s="54"/>
      <c r="G178" s="54"/>
      <c r="H178" s="58"/>
      <c r="I178" s="59"/>
      <c r="J178" s="58"/>
      <c r="K178" s="58"/>
      <c r="L178" s="58"/>
      <c r="M178" s="58"/>
      <c r="N178" s="55"/>
      <c r="O178" s="56"/>
      <c r="P178" s="71">
        <v>10</v>
      </c>
      <c r="Q178" s="43" t="s">
        <v>193</v>
      </c>
      <c r="R178" s="115" t="s">
        <v>266</v>
      </c>
      <c r="S178" s="119" t="s">
        <v>259</v>
      </c>
      <c r="T178" s="119" t="s">
        <v>246</v>
      </c>
      <c r="U178" s="117" t="s">
        <v>272</v>
      </c>
      <c r="V178" s="76"/>
      <c r="W178" s="47">
        <f>W179</f>
        <v>0</v>
      </c>
    </row>
    <row r="179" spans="1:23" ht="15.75" hidden="1" customHeight="1" x14ac:dyDescent="0.25">
      <c r="A179" s="49"/>
      <c r="B179" s="50"/>
      <c r="C179" s="51"/>
      <c r="D179" s="68"/>
      <c r="E179" s="68"/>
      <c r="F179" s="54"/>
      <c r="G179" s="54"/>
      <c r="H179" s="58"/>
      <c r="I179" s="59"/>
      <c r="J179" s="58"/>
      <c r="K179" s="58"/>
      <c r="L179" s="58"/>
      <c r="M179" s="58"/>
      <c r="N179" s="55"/>
      <c r="O179" s="56"/>
      <c r="P179" s="71"/>
      <c r="Q179" s="43" t="s">
        <v>196</v>
      </c>
      <c r="R179" s="115" t="s">
        <v>266</v>
      </c>
      <c r="S179" s="119" t="s">
        <v>259</v>
      </c>
      <c r="T179" s="119" t="s">
        <v>246</v>
      </c>
      <c r="U179" s="117" t="s">
        <v>272</v>
      </c>
      <c r="V179" s="76" t="s">
        <v>194</v>
      </c>
      <c r="W179" s="47"/>
    </row>
    <row r="180" spans="1:23" ht="15.75" hidden="1" customHeight="1" x14ac:dyDescent="0.25">
      <c r="A180" s="49"/>
      <c r="B180" s="50"/>
      <c r="C180" s="51"/>
      <c r="D180" s="68"/>
      <c r="E180" s="68"/>
      <c r="F180" s="54"/>
      <c r="G180" s="54"/>
      <c r="H180" s="58"/>
      <c r="I180" s="59"/>
      <c r="J180" s="58"/>
      <c r="K180" s="58"/>
      <c r="L180" s="58"/>
      <c r="M180" s="58"/>
      <c r="N180" s="55"/>
      <c r="O180" s="56"/>
      <c r="P180" s="71"/>
      <c r="Q180" s="43" t="s">
        <v>198</v>
      </c>
      <c r="R180" s="115" t="s">
        <v>266</v>
      </c>
      <c r="S180" s="119" t="s">
        <v>259</v>
      </c>
      <c r="T180" s="119" t="s">
        <v>246</v>
      </c>
      <c r="U180" s="117" t="s">
        <v>273</v>
      </c>
      <c r="V180" s="76"/>
      <c r="W180" s="47">
        <f>W181</f>
        <v>0</v>
      </c>
    </row>
    <row r="181" spans="1:23" ht="31.5" hidden="1" customHeight="1" x14ac:dyDescent="0.25">
      <c r="A181" s="49"/>
      <c r="B181" s="50"/>
      <c r="C181" s="51"/>
      <c r="D181" s="68"/>
      <c r="E181" s="68"/>
      <c r="F181" s="54"/>
      <c r="G181" s="54"/>
      <c r="H181" s="58"/>
      <c r="I181" s="59"/>
      <c r="J181" s="58"/>
      <c r="K181" s="58"/>
      <c r="L181" s="58"/>
      <c r="M181" s="58"/>
      <c r="N181" s="55"/>
      <c r="O181" s="56"/>
      <c r="P181" s="71"/>
      <c r="Q181" s="43" t="s">
        <v>196</v>
      </c>
      <c r="R181" s="115" t="s">
        <v>266</v>
      </c>
      <c r="S181" s="119" t="s">
        <v>259</v>
      </c>
      <c r="T181" s="119" t="s">
        <v>246</v>
      </c>
      <c r="U181" s="117" t="s">
        <v>273</v>
      </c>
      <c r="V181" s="76" t="s">
        <v>194</v>
      </c>
      <c r="W181" s="47"/>
    </row>
    <row r="182" spans="1:23" ht="31.5" x14ac:dyDescent="0.25">
      <c r="A182" s="49"/>
      <c r="B182" s="50"/>
      <c r="C182" s="51"/>
      <c r="D182" s="68"/>
      <c r="E182" s="68"/>
      <c r="F182" s="54"/>
      <c r="G182" s="54"/>
      <c r="H182" s="58"/>
      <c r="I182" s="59"/>
      <c r="J182" s="58"/>
      <c r="K182" s="58"/>
      <c r="L182" s="58"/>
      <c r="M182" s="58"/>
      <c r="N182" s="55"/>
      <c r="O182" s="56"/>
      <c r="P182" s="71"/>
      <c r="Q182" s="43" t="s">
        <v>201</v>
      </c>
      <c r="R182" s="115" t="s">
        <v>266</v>
      </c>
      <c r="S182" s="119" t="s">
        <v>259</v>
      </c>
      <c r="T182" s="119" t="s">
        <v>246</v>
      </c>
      <c r="U182" s="117" t="s">
        <v>274</v>
      </c>
      <c r="V182" s="76"/>
      <c r="W182" s="47">
        <f>W183</f>
        <v>0</v>
      </c>
    </row>
    <row r="183" spans="1:23" ht="31.5" x14ac:dyDescent="0.25">
      <c r="A183" s="49"/>
      <c r="B183" s="50"/>
      <c r="C183" s="51"/>
      <c r="D183" s="68"/>
      <c r="E183" s="68"/>
      <c r="F183" s="54"/>
      <c r="G183" s="54"/>
      <c r="H183" s="58"/>
      <c r="I183" s="59"/>
      <c r="J183" s="58"/>
      <c r="K183" s="58"/>
      <c r="L183" s="58"/>
      <c r="M183" s="58"/>
      <c r="N183" s="55"/>
      <c r="O183" s="56"/>
      <c r="P183" s="71"/>
      <c r="Q183" s="43" t="s">
        <v>196</v>
      </c>
      <c r="R183" s="115" t="s">
        <v>266</v>
      </c>
      <c r="S183" s="119" t="s">
        <v>259</v>
      </c>
      <c r="T183" s="119" t="s">
        <v>246</v>
      </c>
      <c r="U183" s="117" t="s">
        <v>274</v>
      </c>
      <c r="V183" s="76" t="s">
        <v>194</v>
      </c>
      <c r="W183" s="47"/>
    </row>
    <row r="184" spans="1:23" ht="48" customHeight="1" x14ac:dyDescent="0.25">
      <c r="A184" s="49"/>
      <c r="B184" s="50"/>
      <c r="C184" s="51"/>
      <c r="D184" s="68"/>
      <c r="E184" s="68"/>
      <c r="F184" s="54"/>
      <c r="G184" s="54"/>
      <c r="H184" s="58"/>
      <c r="I184" s="59"/>
      <c r="J184" s="58"/>
      <c r="K184" s="58"/>
      <c r="L184" s="58"/>
      <c r="M184" s="58"/>
      <c r="N184" s="55"/>
      <c r="O184" s="56"/>
      <c r="P184" s="71"/>
      <c r="Q184" s="43" t="s">
        <v>188</v>
      </c>
      <c r="R184" s="115"/>
      <c r="S184" s="119"/>
      <c r="T184" s="119"/>
      <c r="U184" s="117"/>
      <c r="V184" s="76"/>
      <c r="W184" s="47">
        <f>W185+W187</f>
        <v>5</v>
      </c>
    </row>
    <row r="185" spans="1:23" ht="12.75" customHeight="1" x14ac:dyDescent="0.25">
      <c r="A185" s="30" t="s">
        <v>205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43"/>
      <c r="R185" s="115"/>
      <c r="S185" s="119"/>
      <c r="T185" s="119"/>
      <c r="U185" s="117"/>
      <c r="V185" s="76"/>
      <c r="W185" s="47"/>
    </row>
    <row r="186" spans="1:23" x14ac:dyDescent="0.25">
      <c r="Q186" s="43"/>
      <c r="R186" s="115"/>
      <c r="S186" s="119"/>
      <c r="T186" s="119"/>
      <c r="U186" s="117"/>
      <c r="V186" s="76"/>
      <c r="W186" s="47"/>
    </row>
    <row r="187" spans="1:23" ht="21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45" t="s">
        <v>202</v>
      </c>
      <c r="R187" s="115" t="s">
        <v>266</v>
      </c>
      <c r="S187" s="119" t="s">
        <v>259</v>
      </c>
      <c r="T187" s="119" t="s">
        <v>267</v>
      </c>
      <c r="U187" s="117" t="s">
        <v>275</v>
      </c>
      <c r="V187" s="76"/>
      <c r="W187" s="47">
        <f>W188</f>
        <v>5</v>
      </c>
    </row>
    <row r="188" spans="1:23" ht="0.7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43" t="s">
        <v>188</v>
      </c>
      <c r="R188" s="115" t="s">
        <v>266</v>
      </c>
      <c r="S188" s="119" t="s">
        <v>259</v>
      </c>
      <c r="T188" s="119" t="s">
        <v>267</v>
      </c>
      <c r="U188" s="117" t="s">
        <v>275</v>
      </c>
      <c r="V188" s="76" t="s">
        <v>187</v>
      </c>
      <c r="W188" s="47">
        <v>5</v>
      </c>
    </row>
    <row r="189" spans="1:23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78"/>
      <c r="R189" s="115"/>
      <c r="S189" s="119"/>
      <c r="T189" s="119"/>
      <c r="U189" s="117"/>
      <c r="V189" s="76"/>
      <c r="W189" s="47"/>
    </row>
    <row r="190" spans="1:23" ht="2.25" customHeight="1" x14ac:dyDescent="0.25">
      <c r="Q190" s="78"/>
      <c r="R190" s="115"/>
      <c r="S190" s="119"/>
      <c r="T190" s="119"/>
      <c r="U190" s="117"/>
      <c r="V190" s="76"/>
      <c r="W190" s="47"/>
    </row>
    <row r="191" spans="1:23" ht="13.5" customHeight="1" x14ac:dyDescent="0.25">
      <c r="Q191" s="78"/>
      <c r="R191" s="115"/>
      <c r="S191" s="119"/>
      <c r="T191" s="119"/>
      <c r="U191" s="117"/>
      <c r="V191" s="76"/>
      <c r="W191" s="47"/>
    </row>
    <row r="192" spans="1:23" ht="15.75" hidden="1" customHeight="1" x14ac:dyDescent="0.25">
      <c r="Q192" s="46" t="s">
        <v>69</v>
      </c>
      <c r="R192" s="115"/>
      <c r="S192" s="119"/>
      <c r="T192" s="119"/>
      <c r="U192" s="117"/>
      <c r="V192" s="76"/>
      <c r="W192" s="47">
        <f>W197</f>
        <v>30</v>
      </c>
    </row>
    <row r="193" spans="1:24" ht="15.75" hidden="1" customHeight="1" x14ac:dyDescent="0.25">
      <c r="Q193" s="45" t="s">
        <v>203</v>
      </c>
      <c r="R193" s="115"/>
      <c r="S193" s="119"/>
      <c r="T193" s="119"/>
      <c r="U193" s="117"/>
      <c r="V193" s="76"/>
      <c r="W193" s="47">
        <f>W194</f>
        <v>0</v>
      </c>
    </row>
    <row r="194" spans="1:24" ht="31.5" x14ac:dyDescent="0.25">
      <c r="Q194" s="45" t="s">
        <v>204</v>
      </c>
      <c r="R194" s="115" t="s">
        <v>276</v>
      </c>
      <c r="S194" s="119" t="s">
        <v>236</v>
      </c>
      <c r="T194" s="119" t="s">
        <v>267</v>
      </c>
      <c r="U194" s="117" t="s">
        <v>252</v>
      </c>
      <c r="V194" s="76"/>
      <c r="W194" s="47">
        <f>W195:Y195</f>
        <v>0</v>
      </c>
    </row>
    <row r="195" spans="1:24" x14ac:dyDescent="0.25">
      <c r="Q195" s="45" t="s">
        <v>117</v>
      </c>
      <c r="R195" s="115" t="s">
        <v>276</v>
      </c>
      <c r="S195" s="119" t="s">
        <v>236</v>
      </c>
      <c r="T195" s="119" t="s">
        <v>267</v>
      </c>
      <c r="U195" s="117" t="s">
        <v>277</v>
      </c>
      <c r="V195" s="76" t="s">
        <v>118</v>
      </c>
      <c r="W195" s="47">
        <v>0</v>
      </c>
    </row>
    <row r="196" spans="1:24" ht="63" x14ac:dyDescent="0.25">
      <c r="Q196" s="60" t="s">
        <v>229</v>
      </c>
      <c r="R196" s="115" t="s">
        <v>114</v>
      </c>
      <c r="S196" s="119" t="s">
        <v>231</v>
      </c>
      <c r="T196" s="119" t="s">
        <v>232</v>
      </c>
      <c r="U196" s="117" t="s">
        <v>233</v>
      </c>
      <c r="V196" s="76"/>
      <c r="W196" s="47">
        <f>W197</f>
        <v>30</v>
      </c>
    </row>
    <row r="197" spans="1:24" ht="31.5" x14ac:dyDescent="0.25">
      <c r="Q197" s="60" t="s">
        <v>303</v>
      </c>
      <c r="R197" s="115" t="s">
        <v>114</v>
      </c>
      <c r="S197" s="119" t="s">
        <v>234</v>
      </c>
      <c r="T197" s="119" t="s">
        <v>232</v>
      </c>
      <c r="U197" s="117" t="s">
        <v>233</v>
      </c>
      <c r="V197" s="76"/>
      <c r="W197" s="47">
        <f>W198</f>
        <v>30</v>
      </c>
    </row>
    <row r="198" spans="1:24" ht="31.5" x14ac:dyDescent="0.25">
      <c r="Q198" s="60" t="s">
        <v>289</v>
      </c>
      <c r="R198" s="115" t="s">
        <v>114</v>
      </c>
      <c r="S198" s="119" t="s">
        <v>234</v>
      </c>
      <c r="T198" s="119" t="s">
        <v>89</v>
      </c>
      <c r="U198" s="117" t="s">
        <v>288</v>
      </c>
      <c r="V198" s="76"/>
      <c r="W198" s="47">
        <f>W199</f>
        <v>30</v>
      </c>
    </row>
    <row r="199" spans="1:24" ht="47.25" x14ac:dyDescent="0.25">
      <c r="Q199" s="45" t="s">
        <v>102</v>
      </c>
      <c r="R199" s="115" t="s">
        <v>114</v>
      </c>
      <c r="S199" s="119" t="s">
        <v>234</v>
      </c>
      <c r="T199" s="119" t="s">
        <v>89</v>
      </c>
      <c r="U199" s="117" t="s">
        <v>288</v>
      </c>
      <c r="V199" s="76" t="s">
        <v>103</v>
      </c>
      <c r="W199" s="47">
        <v>30</v>
      </c>
    </row>
    <row r="201" spans="1:24" ht="49.5" customHeight="1" x14ac:dyDescent="0.3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79" t="s">
        <v>222</v>
      </c>
      <c r="R201" s="487"/>
      <c r="S201" s="487"/>
      <c r="W201" s="91" t="s">
        <v>27</v>
      </c>
      <c r="X201" s="91"/>
    </row>
  </sheetData>
  <mergeCells count="25">
    <mergeCell ref="J169:M169"/>
    <mergeCell ref="R201:S201"/>
    <mergeCell ref="J165:M165"/>
    <mergeCell ref="I166:M166"/>
    <mergeCell ref="J167:M167"/>
    <mergeCell ref="I168:M168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view="pageBreakPreview" zoomScale="80" zoomScaleNormal="75" zoomScaleSheetLayoutView="80" workbookViewId="0">
      <selection activeCell="D47" sqref="D47"/>
    </sheetView>
  </sheetViews>
  <sheetFormatPr defaultRowHeight="12.75" x14ac:dyDescent="0.2"/>
  <cols>
    <col min="1" max="1" width="85.5703125" style="273" customWidth="1"/>
    <col min="2" max="2" width="18.28515625" style="273" customWidth="1"/>
    <col min="3" max="3" width="10.85546875" style="273" customWidth="1"/>
    <col min="4" max="4" width="16.85546875" style="273" customWidth="1"/>
    <col min="5" max="5" width="9.140625" style="273"/>
  </cols>
  <sheetData>
    <row r="1" spans="1:4" ht="18.75" x14ac:dyDescent="0.3">
      <c r="A1" s="84"/>
      <c r="B1" s="491" t="s">
        <v>496</v>
      </c>
      <c r="C1" s="491"/>
      <c r="D1" s="491"/>
    </row>
    <row r="2" spans="1:4" ht="18.75" x14ac:dyDescent="0.3">
      <c r="A2" s="84"/>
      <c r="B2" s="491" t="s">
        <v>378</v>
      </c>
      <c r="C2" s="491"/>
      <c r="D2" s="491"/>
    </row>
    <row r="3" spans="1:4" ht="18.75" x14ac:dyDescent="0.3">
      <c r="A3" s="84"/>
      <c r="B3" s="491" t="s">
        <v>311</v>
      </c>
      <c r="C3" s="491"/>
      <c r="D3" s="491"/>
    </row>
    <row r="4" spans="1:4" ht="18.75" x14ac:dyDescent="0.3">
      <c r="A4" s="84"/>
      <c r="B4" s="491" t="s">
        <v>213</v>
      </c>
      <c r="C4" s="491"/>
      <c r="D4" s="491"/>
    </row>
    <row r="5" spans="1:4" ht="18.75" x14ac:dyDescent="0.3">
      <c r="A5" s="84"/>
      <c r="B5" s="491" t="s">
        <v>339</v>
      </c>
      <c r="C5" s="491"/>
      <c r="D5" s="491"/>
    </row>
    <row r="6" spans="1:4" ht="18.75" x14ac:dyDescent="0.3">
      <c r="A6" s="84"/>
      <c r="B6" s="84"/>
      <c r="C6" s="84"/>
      <c r="D6" s="84"/>
    </row>
    <row r="7" spans="1:4" ht="54" customHeight="1" x14ac:dyDescent="0.2">
      <c r="A7" s="492" t="s">
        <v>471</v>
      </c>
      <c r="B7" s="492"/>
      <c r="C7" s="492"/>
      <c r="D7" s="492"/>
    </row>
    <row r="8" spans="1:4" ht="14.25" customHeight="1" x14ac:dyDescent="0.3">
      <c r="A8" s="364"/>
      <c r="B8" s="364"/>
      <c r="C8" s="364"/>
      <c r="D8" s="364"/>
    </row>
    <row r="9" spans="1:4" ht="19.5" thickBot="1" x14ac:dyDescent="0.35">
      <c r="A9" s="84"/>
      <c r="B9" s="84"/>
      <c r="C9" s="84"/>
      <c r="D9" s="84" t="s">
        <v>317</v>
      </c>
    </row>
    <row r="10" spans="1:4" s="273" customFormat="1" ht="18.75" x14ac:dyDescent="0.3">
      <c r="A10" s="270" t="s">
        <v>83</v>
      </c>
      <c r="B10" s="271" t="s">
        <v>86</v>
      </c>
      <c r="C10" s="271" t="s">
        <v>87</v>
      </c>
      <c r="D10" s="272" t="s">
        <v>3</v>
      </c>
    </row>
    <row r="11" spans="1:4" s="389" customFormat="1" ht="19.5" thickBot="1" x14ac:dyDescent="0.35">
      <c r="A11" s="386" t="s">
        <v>88</v>
      </c>
      <c r="B11" s="387"/>
      <c r="C11" s="387"/>
      <c r="D11" s="388">
        <f>SUM(D12+D34+D40+D44+D57+D67+D80+D84+D88)</f>
        <v>18802.800000000003</v>
      </c>
    </row>
    <row r="12" spans="1:4" s="382" customFormat="1" ht="63.75" customHeight="1" x14ac:dyDescent="0.2">
      <c r="A12" s="383" t="s">
        <v>550</v>
      </c>
      <c r="B12" s="384" t="s">
        <v>312</v>
      </c>
      <c r="C12" s="384"/>
      <c r="D12" s="385">
        <v>7153.1</v>
      </c>
    </row>
    <row r="13" spans="1:4" s="393" customFormat="1" ht="46.5" customHeight="1" x14ac:dyDescent="0.2">
      <c r="A13" s="390" t="s">
        <v>551</v>
      </c>
      <c r="B13" s="391" t="s">
        <v>320</v>
      </c>
      <c r="C13" s="391"/>
      <c r="D13" s="392">
        <v>973.4</v>
      </c>
    </row>
    <row r="14" spans="1:4" s="273" customFormat="1" ht="34.5" customHeight="1" x14ac:dyDescent="0.2">
      <c r="A14" s="12" t="s">
        <v>426</v>
      </c>
      <c r="B14" s="275" t="s">
        <v>427</v>
      </c>
      <c r="C14" s="275"/>
      <c r="D14" s="276">
        <v>973.4</v>
      </c>
    </row>
    <row r="15" spans="1:4" s="273" customFormat="1" ht="81" customHeight="1" x14ac:dyDescent="0.2">
      <c r="A15" s="277" t="s">
        <v>144</v>
      </c>
      <c r="B15" s="275" t="s">
        <v>427</v>
      </c>
      <c r="C15" s="275">
        <v>100</v>
      </c>
      <c r="D15" s="276">
        <v>973.4</v>
      </c>
    </row>
    <row r="16" spans="1:4" s="393" customFormat="1" ht="39.75" customHeight="1" x14ac:dyDescent="0.2">
      <c r="A16" s="394" t="s">
        <v>385</v>
      </c>
      <c r="B16" s="391" t="s">
        <v>321</v>
      </c>
      <c r="C16" s="391"/>
      <c r="D16" s="392">
        <v>4833.2</v>
      </c>
    </row>
    <row r="17" spans="1:4" s="273" customFormat="1" ht="33.75" customHeight="1" x14ac:dyDescent="0.2">
      <c r="A17" s="12" t="s">
        <v>101</v>
      </c>
      <c r="B17" s="275" t="s">
        <v>428</v>
      </c>
      <c r="C17" s="275"/>
      <c r="D17" s="276">
        <v>4829.3999999999996</v>
      </c>
    </row>
    <row r="18" spans="1:4" s="273" customFormat="1" ht="77.25" customHeight="1" x14ac:dyDescent="0.2">
      <c r="A18" s="278" t="s">
        <v>144</v>
      </c>
      <c r="B18" s="275" t="s">
        <v>428</v>
      </c>
      <c r="C18" s="275">
        <v>100</v>
      </c>
      <c r="D18" s="276">
        <v>4829.3999999999996</v>
      </c>
    </row>
    <row r="19" spans="1:4" s="273" customFormat="1" ht="38.25" customHeight="1" x14ac:dyDescent="0.2">
      <c r="A19" s="279" t="s">
        <v>386</v>
      </c>
      <c r="B19" s="275" t="s">
        <v>429</v>
      </c>
      <c r="C19" s="275"/>
      <c r="D19" s="276">
        <v>3.8</v>
      </c>
    </row>
    <row r="20" spans="1:4" s="273" customFormat="1" ht="37.5" x14ac:dyDescent="0.2">
      <c r="A20" s="279" t="s">
        <v>381</v>
      </c>
      <c r="B20" s="275" t="s">
        <v>429</v>
      </c>
      <c r="C20" s="275">
        <v>200</v>
      </c>
      <c r="D20" s="276">
        <v>3.8</v>
      </c>
    </row>
    <row r="21" spans="1:4" s="396" customFormat="1" ht="34.5" customHeight="1" x14ac:dyDescent="0.2">
      <c r="A21" s="395" t="s">
        <v>430</v>
      </c>
      <c r="B21" s="391" t="s">
        <v>322</v>
      </c>
      <c r="C21" s="391"/>
      <c r="D21" s="392">
        <f>SUM(D23+D24+D26)</f>
        <v>910</v>
      </c>
    </row>
    <row r="22" spans="1:4" s="273" customFormat="1" ht="40.5" customHeight="1" x14ac:dyDescent="0.2">
      <c r="A22" s="12" t="s">
        <v>395</v>
      </c>
      <c r="B22" s="275" t="s">
        <v>431</v>
      </c>
      <c r="C22" s="275"/>
      <c r="D22" s="276">
        <f>D23</f>
        <v>815.7</v>
      </c>
    </row>
    <row r="23" spans="1:4" s="273" customFormat="1" ht="38.25" customHeight="1" x14ac:dyDescent="0.2">
      <c r="A23" s="12" t="s">
        <v>381</v>
      </c>
      <c r="B23" s="275" t="s">
        <v>431</v>
      </c>
      <c r="C23" s="275">
        <v>200</v>
      </c>
      <c r="D23" s="276">
        <v>815.7</v>
      </c>
    </row>
    <row r="24" spans="1:4" s="273" customFormat="1" ht="20.25" customHeight="1" x14ac:dyDescent="0.2">
      <c r="A24" s="12" t="s">
        <v>96</v>
      </c>
      <c r="B24" s="275" t="s">
        <v>431</v>
      </c>
      <c r="C24" s="275">
        <v>800</v>
      </c>
      <c r="D24" s="276">
        <v>69.3</v>
      </c>
    </row>
    <row r="25" spans="1:4" s="273" customFormat="1" ht="37.5" customHeight="1" x14ac:dyDescent="0.2">
      <c r="A25" s="279" t="s">
        <v>462</v>
      </c>
      <c r="B25" s="275" t="s">
        <v>432</v>
      </c>
      <c r="C25" s="275"/>
      <c r="D25" s="276">
        <v>25</v>
      </c>
    </row>
    <row r="26" spans="1:4" s="273" customFormat="1" ht="42" customHeight="1" x14ac:dyDescent="0.2">
      <c r="A26" s="279" t="s">
        <v>381</v>
      </c>
      <c r="B26" s="275" t="s">
        <v>432</v>
      </c>
      <c r="C26" s="275">
        <v>200</v>
      </c>
      <c r="D26" s="276">
        <v>25</v>
      </c>
    </row>
    <row r="27" spans="1:4" s="396" customFormat="1" ht="55.5" customHeight="1" x14ac:dyDescent="0.2">
      <c r="A27" s="390" t="s">
        <v>506</v>
      </c>
      <c r="B27" s="391" t="s">
        <v>323</v>
      </c>
      <c r="C27" s="391"/>
      <c r="D27" s="392">
        <f>SUM(D29+D30)</f>
        <v>88.8</v>
      </c>
    </row>
    <row r="28" spans="1:4" s="273" customFormat="1" ht="40.5" customHeight="1" x14ac:dyDescent="0.2">
      <c r="A28" s="12" t="s">
        <v>388</v>
      </c>
      <c r="B28" s="275" t="s">
        <v>434</v>
      </c>
      <c r="C28" s="275"/>
      <c r="D28" s="276">
        <f>SUM(D29:D30)</f>
        <v>88.8</v>
      </c>
    </row>
    <row r="29" spans="1:4" s="273" customFormat="1" ht="75.75" customHeight="1" x14ac:dyDescent="0.2">
      <c r="A29" s="12" t="s">
        <v>505</v>
      </c>
      <c r="B29" s="275" t="s">
        <v>435</v>
      </c>
      <c r="C29" s="275">
        <v>500</v>
      </c>
      <c r="D29" s="276">
        <v>44.4</v>
      </c>
    </row>
    <row r="30" spans="1:4" s="273" customFormat="1" ht="37.5" customHeight="1" x14ac:dyDescent="0.2">
      <c r="A30" s="12" t="s">
        <v>390</v>
      </c>
      <c r="B30" s="275" t="s">
        <v>436</v>
      </c>
      <c r="C30" s="275">
        <v>500</v>
      </c>
      <c r="D30" s="276">
        <v>44.4</v>
      </c>
    </row>
    <row r="31" spans="1:4" s="396" customFormat="1" ht="37.5" customHeight="1" x14ac:dyDescent="0.2">
      <c r="A31" s="390" t="s">
        <v>124</v>
      </c>
      <c r="B31" s="391" t="s">
        <v>324</v>
      </c>
      <c r="C31" s="391"/>
      <c r="D31" s="392">
        <f>SUM(D33)</f>
        <v>20</v>
      </c>
    </row>
    <row r="32" spans="1:4" s="273" customFormat="1" ht="37.5" customHeight="1" x14ac:dyDescent="0.2">
      <c r="A32" s="12" t="s">
        <v>130</v>
      </c>
      <c r="B32" s="275" t="s">
        <v>437</v>
      </c>
      <c r="C32" s="275"/>
      <c r="D32" s="276">
        <v>20</v>
      </c>
    </row>
    <row r="33" spans="1:5" s="273" customFormat="1" ht="26.25" customHeight="1" x14ac:dyDescent="0.2">
      <c r="A33" s="12" t="s">
        <v>96</v>
      </c>
      <c r="B33" s="275" t="s">
        <v>437</v>
      </c>
      <c r="C33" s="275">
        <v>800</v>
      </c>
      <c r="D33" s="276">
        <v>20</v>
      </c>
    </row>
    <row r="34" spans="1:5" s="389" customFormat="1" ht="54.75" customHeight="1" x14ac:dyDescent="0.2">
      <c r="A34" s="397" t="s">
        <v>399</v>
      </c>
      <c r="B34" s="398" t="s">
        <v>346</v>
      </c>
      <c r="C34" s="398"/>
      <c r="D34" s="399">
        <f>D35</f>
        <v>141.80000000000001</v>
      </c>
    </row>
    <row r="35" spans="1:5" s="280" customFormat="1" ht="36.75" customHeight="1" x14ac:dyDescent="0.2">
      <c r="A35" s="12" t="s">
        <v>143</v>
      </c>
      <c r="B35" s="275" t="s">
        <v>438</v>
      </c>
      <c r="C35" s="275"/>
      <c r="D35" s="276">
        <v>141.80000000000001</v>
      </c>
    </row>
    <row r="36" spans="1:5" s="273" customFormat="1" ht="78.75" customHeight="1" x14ac:dyDescent="0.2">
      <c r="A36" s="12" t="s">
        <v>433</v>
      </c>
      <c r="B36" s="275" t="s">
        <v>438</v>
      </c>
      <c r="C36" s="275">
        <v>100</v>
      </c>
      <c r="D36" s="276">
        <v>141.80000000000001</v>
      </c>
    </row>
    <row r="37" spans="1:5" s="393" customFormat="1" ht="31.5" customHeight="1" x14ac:dyDescent="0.2">
      <c r="A37" s="390" t="s">
        <v>541</v>
      </c>
      <c r="B37" s="391" t="s">
        <v>542</v>
      </c>
      <c r="C37" s="391"/>
      <c r="D37" s="392">
        <v>327.7</v>
      </c>
    </row>
    <row r="38" spans="1:5" s="273" customFormat="1" ht="31.5" customHeight="1" x14ac:dyDescent="0.2">
      <c r="A38" s="12" t="s">
        <v>543</v>
      </c>
      <c r="B38" s="275" t="s">
        <v>544</v>
      </c>
      <c r="C38" s="275"/>
      <c r="D38" s="276">
        <v>327.7</v>
      </c>
    </row>
    <row r="39" spans="1:5" s="273" customFormat="1" ht="33" customHeight="1" x14ac:dyDescent="0.2">
      <c r="A39" s="12" t="s">
        <v>96</v>
      </c>
      <c r="B39" s="275" t="s">
        <v>544</v>
      </c>
      <c r="C39" s="275">
        <v>800</v>
      </c>
      <c r="D39" s="276">
        <v>327.7</v>
      </c>
    </row>
    <row r="40" spans="1:5" s="389" customFormat="1" ht="39.75" customHeight="1" x14ac:dyDescent="0.2">
      <c r="A40" s="400" t="s">
        <v>481</v>
      </c>
      <c r="B40" s="398" t="s">
        <v>347</v>
      </c>
      <c r="C40" s="398"/>
      <c r="D40" s="399">
        <f>SUM(D43)</f>
        <v>3174.5</v>
      </c>
    </row>
    <row r="41" spans="1:5" s="280" customFormat="1" ht="38.25" customHeight="1" x14ac:dyDescent="0.2">
      <c r="A41" s="279" t="s">
        <v>408</v>
      </c>
      <c r="B41" s="275" t="s">
        <v>439</v>
      </c>
      <c r="C41" s="275"/>
      <c r="D41" s="276">
        <v>3174.5</v>
      </c>
    </row>
    <row r="42" spans="1:5" s="273" customFormat="1" ht="37.5" customHeight="1" x14ac:dyDescent="0.3">
      <c r="A42" s="3" t="s">
        <v>409</v>
      </c>
      <c r="B42" s="275" t="s">
        <v>440</v>
      </c>
      <c r="C42" s="275"/>
      <c r="D42" s="276">
        <v>3174.5</v>
      </c>
    </row>
    <row r="43" spans="1:5" s="273" customFormat="1" ht="78" customHeight="1" x14ac:dyDescent="0.2">
      <c r="A43" s="278" t="s">
        <v>381</v>
      </c>
      <c r="B43" s="275" t="s">
        <v>440</v>
      </c>
      <c r="C43" s="275">
        <v>200</v>
      </c>
      <c r="D43" s="276">
        <v>3174.5</v>
      </c>
    </row>
    <row r="44" spans="1:5" s="389" customFormat="1" ht="39.75" customHeight="1" x14ac:dyDescent="0.2">
      <c r="A44" s="400" t="s">
        <v>523</v>
      </c>
      <c r="B44" s="398" t="s">
        <v>313</v>
      </c>
      <c r="C44" s="398"/>
      <c r="D44" s="399">
        <f>SUM(D45+D50+D53)</f>
        <v>7130.2000000000007</v>
      </c>
    </row>
    <row r="45" spans="1:5" s="273" customFormat="1" ht="52.5" customHeight="1" x14ac:dyDescent="0.2">
      <c r="A45" s="279" t="s">
        <v>501</v>
      </c>
      <c r="B45" s="275" t="s">
        <v>325</v>
      </c>
      <c r="C45" s="275"/>
      <c r="D45" s="276">
        <v>4017</v>
      </c>
    </row>
    <row r="46" spans="1:5" s="273" customFormat="1" ht="37.5" x14ac:dyDescent="0.2">
      <c r="A46" s="279" t="s">
        <v>172</v>
      </c>
      <c r="B46" s="275" t="s">
        <v>441</v>
      </c>
      <c r="C46" s="275"/>
      <c r="D46" s="276">
        <v>4017</v>
      </c>
    </row>
    <row r="47" spans="1:5" s="300" customFormat="1" ht="75" customHeight="1" x14ac:dyDescent="0.2">
      <c r="A47" s="279" t="s">
        <v>144</v>
      </c>
      <c r="B47" s="275" t="s">
        <v>441</v>
      </c>
      <c r="C47" s="275">
        <v>100</v>
      </c>
      <c r="D47" s="276">
        <v>3190.9</v>
      </c>
      <c r="E47" s="273"/>
    </row>
    <row r="48" spans="1:5" s="300" customFormat="1" ht="60" customHeight="1" x14ac:dyDescent="0.2">
      <c r="A48" s="279" t="s">
        <v>381</v>
      </c>
      <c r="B48" s="275" t="s">
        <v>441</v>
      </c>
      <c r="C48" s="275">
        <v>200</v>
      </c>
      <c r="D48" s="276">
        <v>825.1</v>
      </c>
      <c r="E48" s="273"/>
    </row>
    <row r="49" spans="1:5" s="300" customFormat="1" ht="34.5" customHeight="1" x14ac:dyDescent="0.3">
      <c r="A49" s="6" t="s">
        <v>96</v>
      </c>
      <c r="B49" s="275" t="s">
        <v>556</v>
      </c>
      <c r="C49" s="275">
        <v>800</v>
      </c>
      <c r="D49" s="276">
        <v>1</v>
      </c>
      <c r="E49" s="273"/>
    </row>
    <row r="50" spans="1:5" s="402" customFormat="1" ht="60" customHeight="1" x14ac:dyDescent="0.2">
      <c r="A50" s="401" t="s">
        <v>526</v>
      </c>
      <c r="B50" s="398" t="s">
        <v>528</v>
      </c>
      <c r="C50" s="398"/>
      <c r="D50" s="460">
        <v>2637.6</v>
      </c>
    </row>
    <row r="51" spans="1:5" s="300" customFormat="1" ht="60" customHeight="1" x14ac:dyDescent="0.2">
      <c r="A51" s="45" t="s">
        <v>527</v>
      </c>
      <c r="B51" s="275" t="s">
        <v>529</v>
      </c>
      <c r="C51" s="275"/>
      <c r="D51" s="380">
        <v>2637.6</v>
      </c>
      <c r="E51" s="273"/>
    </row>
    <row r="52" spans="1:5" s="300" customFormat="1" ht="60" customHeight="1" x14ac:dyDescent="0.2">
      <c r="A52" s="45" t="s">
        <v>381</v>
      </c>
      <c r="B52" s="275" t="s">
        <v>529</v>
      </c>
      <c r="C52" s="275">
        <v>200</v>
      </c>
      <c r="D52" s="380">
        <v>2637.6</v>
      </c>
      <c r="E52" s="273"/>
    </row>
    <row r="53" spans="1:5" s="402" customFormat="1" ht="42.75" customHeight="1" x14ac:dyDescent="0.2">
      <c r="A53" s="400" t="s">
        <v>502</v>
      </c>
      <c r="B53" s="398" t="s">
        <v>442</v>
      </c>
      <c r="C53" s="398"/>
      <c r="D53" s="399">
        <f>SUM(D55+D56)</f>
        <v>475.6</v>
      </c>
    </row>
    <row r="54" spans="1:5" s="273" customFormat="1" ht="72" customHeight="1" x14ac:dyDescent="0.2">
      <c r="A54" s="279" t="s">
        <v>503</v>
      </c>
      <c r="B54" s="275" t="s">
        <v>443</v>
      </c>
      <c r="C54" s="275"/>
      <c r="D54" s="276">
        <v>350.6</v>
      </c>
    </row>
    <row r="55" spans="1:5" s="273" customFormat="1" ht="86.25" customHeight="1" x14ac:dyDescent="0.3">
      <c r="A55" s="6" t="s">
        <v>144</v>
      </c>
      <c r="B55" s="275" t="s">
        <v>443</v>
      </c>
      <c r="C55" s="275">
        <v>100</v>
      </c>
      <c r="D55" s="276">
        <v>440.6</v>
      </c>
    </row>
    <row r="56" spans="1:5" s="273" customFormat="1" ht="39.75" customHeight="1" x14ac:dyDescent="0.2">
      <c r="A56" s="278" t="s">
        <v>381</v>
      </c>
      <c r="B56" s="275" t="s">
        <v>443</v>
      </c>
      <c r="C56" s="275">
        <v>200</v>
      </c>
      <c r="D56" s="276">
        <v>35</v>
      </c>
    </row>
    <row r="57" spans="1:5" s="389" customFormat="1" ht="47.25" customHeight="1" x14ac:dyDescent="0.2">
      <c r="A57" s="403" t="s">
        <v>472</v>
      </c>
      <c r="B57" s="398" t="s">
        <v>314</v>
      </c>
      <c r="C57" s="398"/>
      <c r="D57" s="399">
        <f>SUM(D60+D63+D66)</f>
        <v>15</v>
      </c>
    </row>
    <row r="58" spans="1:5" s="273" customFormat="1" ht="33" customHeight="1" x14ac:dyDescent="0.2">
      <c r="A58" s="281" t="s">
        <v>400</v>
      </c>
      <c r="B58" s="275" t="s">
        <v>444</v>
      </c>
      <c r="C58" s="274"/>
      <c r="D58" s="276">
        <v>5</v>
      </c>
    </row>
    <row r="59" spans="1:5" s="273" customFormat="1" ht="39" customHeight="1" x14ac:dyDescent="0.2">
      <c r="A59" s="281" t="s">
        <v>401</v>
      </c>
      <c r="B59" s="275" t="s">
        <v>445</v>
      </c>
      <c r="C59" s="274"/>
      <c r="D59" s="276">
        <v>5</v>
      </c>
    </row>
    <row r="60" spans="1:5" s="273" customFormat="1" ht="39" customHeight="1" x14ac:dyDescent="0.2">
      <c r="A60" s="281" t="s">
        <v>381</v>
      </c>
      <c r="B60" s="275" t="s">
        <v>445</v>
      </c>
      <c r="C60" s="275">
        <v>200</v>
      </c>
      <c r="D60" s="276">
        <v>5</v>
      </c>
    </row>
    <row r="61" spans="1:5" s="273" customFormat="1" ht="39" customHeight="1" x14ac:dyDescent="0.2">
      <c r="A61" s="281" t="s">
        <v>344</v>
      </c>
      <c r="B61" s="275" t="s">
        <v>446</v>
      </c>
      <c r="C61" s="274"/>
      <c r="D61" s="276">
        <v>5</v>
      </c>
    </row>
    <row r="62" spans="1:5" s="273" customFormat="1" ht="39" customHeight="1" x14ac:dyDescent="0.2">
      <c r="A62" s="281" t="s">
        <v>403</v>
      </c>
      <c r="B62" s="275" t="s">
        <v>447</v>
      </c>
      <c r="C62" s="274"/>
      <c r="D62" s="276">
        <v>5</v>
      </c>
    </row>
    <row r="63" spans="1:5" s="273" customFormat="1" ht="39" customHeight="1" x14ac:dyDescent="0.2">
      <c r="A63" s="281" t="s">
        <v>381</v>
      </c>
      <c r="B63" s="275" t="s">
        <v>447</v>
      </c>
      <c r="C63" s="275">
        <v>200</v>
      </c>
      <c r="D63" s="276">
        <v>5</v>
      </c>
    </row>
    <row r="64" spans="1:5" s="273" customFormat="1" ht="30" customHeight="1" x14ac:dyDescent="0.2">
      <c r="A64" s="281" t="s">
        <v>405</v>
      </c>
      <c r="B64" s="275" t="s">
        <v>448</v>
      </c>
      <c r="C64" s="274"/>
      <c r="D64" s="276">
        <v>5</v>
      </c>
    </row>
    <row r="65" spans="1:5" s="273" customFormat="1" ht="39" customHeight="1" x14ac:dyDescent="0.2">
      <c r="A65" s="281" t="s">
        <v>406</v>
      </c>
      <c r="B65" s="275" t="s">
        <v>449</v>
      </c>
      <c r="C65" s="274"/>
      <c r="D65" s="276">
        <v>5</v>
      </c>
    </row>
    <row r="66" spans="1:5" s="273" customFormat="1" ht="39" customHeight="1" x14ac:dyDescent="0.2">
      <c r="A66" s="281" t="s">
        <v>102</v>
      </c>
      <c r="B66" s="275" t="s">
        <v>449</v>
      </c>
      <c r="C66" s="275">
        <v>200</v>
      </c>
      <c r="D66" s="276">
        <v>5</v>
      </c>
    </row>
    <row r="67" spans="1:5" s="389" customFormat="1" ht="67.5" customHeight="1" x14ac:dyDescent="0.2">
      <c r="A67" s="400" t="s">
        <v>473</v>
      </c>
      <c r="B67" s="398" t="s">
        <v>315</v>
      </c>
      <c r="C67" s="404"/>
      <c r="D67" s="399">
        <v>941.2</v>
      </c>
    </row>
    <row r="68" spans="1:5" s="300" customFormat="1" ht="40.5" customHeight="1" x14ac:dyDescent="0.2">
      <c r="A68" s="279" t="s">
        <v>411</v>
      </c>
      <c r="B68" s="275" t="s">
        <v>327</v>
      </c>
      <c r="C68" s="275"/>
      <c r="D68" s="276">
        <v>912.2</v>
      </c>
      <c r="E68" s="273"/>
    </row>
    <row r="69" spans="1:5" s="300" customFormat="1" ht="41.25" customHeight="1" x14ac:dyDescent="0.2">
      <c r="A69" s="279" t="s">
        <v>412</v>
      </c>
      <c r="B69" s="275" t="s">
        <v>450</v>
      </c>
      <c r="C69" s="275"/>
      <c r="D69" s="276">
        <v>912.2</v>
      </c>
      <c r="E69" s="273"/>
    </row>
    <row r="70" spans="1:5" s="300" customFormat="1" ht="25.5" customHeight="1" x14ac:dyDescent="0.2">
      <c r="A70" s="278" t="s">
        <v>381</v>
      </c>
      <c r="B70" s="275" t="s">
        <v>450</v>
      </c>
      <c r="C70" s="275">
        <v>200</v>
      </c>
      <c r="D70" s="276">
        <v>912.2</v>
      </c>
      <c r="E70" s="273"/>
    </row>
    <row r="71" spans="1:5" s="300" customFormat="1" ht="36.75" customHeight="1" x14ac:dyDescent="0.2">
      <c r="A71" s="279" t="s">
        <v>280</v>
      </c>
      <c r="B71" s="275" t="s">
        <v>451</v>
      </c>
      <c r="C71" s="275"/>
      <c r="D71" s="276">
        <v>0</v>
      </c>
      <c r="E71" s="273"/>
    </row>
    <row r="72" spans="1:5" s="300" customFormat="1" ht="42" customHeight="1" x14ac:dyDescent="0.2">
      <c r="A72" s="279" t="s">
        <v>280</v>
      </c>
      <c r="B72" s="275" t="s">
        <v>452</v>
      </c>
      <c r="C72" s="275"/>
      <c r="D72" s="276">
        <v>0</v>
      </c>
      <c r="E72" s="273"/>
    </row>
    <row r="73" spans="1:5" s="300" customFormat="1" ht="23.25" customHeight="1" x14ac:dyDescent="0.2">
      <c r="A73" s="278" t="s">
        <v>381</v>
      </c>
      <c r="B73" s="275" t="s">
        <v>452</v>
      </c>
      <c r="C73" s="275">
        <v>200</v>
      </c>
      <c r="D73" s="276">
        <v>0</v>
      </c>
      <c r="E73" s="273"/>
    </row>
    <row r="74" spans="1:5" s="300" customFormat="1" ht="26.25" customHeight="1" x14ac:dyDescent="0.2">
      <c r="A74" s="279" t="s">
        <v>415</v>
      </c>
      <c r="B74" s="275" t="s">
        <v>453</v>
      </c>
      <c r="C74" s="275"/>
      <c r="D74" s="276">
        <v>0</v>
      </c>
      <c r="E74" s="273"/>
    </row>
    <row r="75" spans="1:5" s="300" customFormat="1" ht="40.5" customHeight="1" x14ac:dyDescent="0.2">
      <c r="A75" s="281" t="s">
        <v>416</v>
      </c>
      <c r="B75" s="275" t="s">
        <v>454</v>
      </c>
      <c r="C75" s="275"/>
      <c r="D75" s="276">
        <v>0</v>
      </c>
      <c r="E75" s="273"/>
    </row>
    <row r="76" spans="1:5" s="300" customFormat="1" ht="56.25" customHeight="1" x14ac:dyDescent="0.2">
      <c r="A76" s="278" t="s">
        <v>381</v>
      </c>
      <c r="B76" s="275" t="s">
        <v>454</v>
      </c>
      <c r="C76" s="275">
        <v>200</v>
      </c>
      <c r="D76" s="276">
        <v>0</v>
      </c>
      <c r="E76" s="273"/>
    </row>
    <row r="77" spans="1:5" s="273" customFormat="1" ht="53.25" customHeight="1" x14ac:dyDescent="0.2">
      <c r="A77" s="278" t="s">
        <v>474</v>
      </c>
      <c r="B77" s="275" t="s">
        <v>480</v>
      </c>
      <c r="C77" s="275"/>
      <c r="D77" s="276">
        <v>29</v>
      </c>
    </row>
    <row r="78" spans="1:5" s="273" customFormat="1" ht="48" customHeight="1" x14ac:dyDescent="0.2">
      <c r="A78" s="278" t="s">
        <v>497</v>
      </c>
      <c r="B78" s="275" t="s">
        <v>479</v>
      </c>
      <c r="C78" s="275"/>
      <c r="D78" s="276">
        <v>29</v>
      </c>
    </row>
    <row r="79" spans="1:5" s="273" customFormat="1" ht="36.75" customHeight="1" x14ac:dyDescent="0.2">
      <c r="A79" s="278" t="s">
        <v>475</v>
      </c>
      <c r="B79" s="275" t="s">
        <v>479</v>
      </c>
      <c r="C79" s="275">
        <v>500</v>
      </c>
      <c r="D79" s="276">
        <v>29</v>
      </c>
    </row>
    <row r="80" spans="1:5" s="389" customFormat="1" ht="53.25" customHeight="1" x14ac:dyDescent="0.2">
      <c r="A80" s="405" t="s">
        <v>476</v>
      </c>
      <c r="B80" s="398" t="s">
        <v>316</v>
      </c>
      <c r="C80" s="398"/>
      <c r="D80" s="399">
        <v>240</v>
      </c>
    </row>
    <row r="81" spans="1:5" s="273" customFormat="1" ht="21.75" customHeight="1" x14ac:dyDescent="0.2">
      <c r="A81" s="282" t="s">
        <v>289</v>
      </c>
      <c r="B81" s="275" t="s">
        <v>328</v>
      </c>
      <c r="C81" s="275"/>
      <c r="D81" s="276">
        <v>240</v>
      </c>
    </row>
    <row r="82" spans="1:5" s="273" customFormat="1" ht="42.75" customHeight="1" x14ac:dyDescent="0.2">
      <c r="A82" s="282" t="s">
        <v>421</v>
      </c>
      <c r="B82" s="275" t="s">
        <v>455</v>
      </c>
      <c r="C82" s="275"/>
      <c r="D82" s="276">
        <v>240</v>
      </c>
    </row>
    <row r="83" spans="1:5" s="273" customFormat="1" ht="24.75" customHeight="1" x14ac:dyDescent="0.2">
      <c r="A83" s="278" t="s">
        <v>381</v>
      </c>
      <c r="B83" s="275" t="s">
        <v>455</v>
      </c>
      <c r="C83" s="275">
        <v>200</v>
      </c>
      <c r="D83" s="276">
        <v>240</v>
      </c>
    </row>
    <row r="84" spans="1:5" s="389" customFormat="1" ht="55.5" customHeight="1" x14ac:dyDescent="0.2">
      <c r="A84" s="400" t="s">
        <v>522</v>
      </c>
      <c r="B84" s="398" t="s">
        <v>318</v>
      </c>
      <c r="C84" s="398"/>
      <c r="D84" s="399">
        <v>6.3</v>
      </c>
    </row>
    <row r="85" spans="1:5" s="273" customFormat="1" ht="18.75" x14ac:dyDescent="0.2">
      <c r="A85" s="279" t="s">
        <v>305</v>
      </c>
      <c r="B85" s="275" t="s">
        <v>329</v>
      </c>
      <c r="C85" s="275"/>
      <c r="D85" s="276">
        <v>6.3</v>
      </c>
    </row>
    <row r="86" spans="1:5" s="273" customFormat="1" ht="23.25" customHeight="1" x14ac:dyDescent="0.2">
      <c r="A86" s="279" t="s">
        <v>326</v>
      </c>
      <c r="B86" s="275" t="s">
        <v>456</v>
      </c>
      <c r="C86" s="275"/>
      <c r="D86" s="276">
        <v>6.3</v>
      </c>
    </row>
    <row r="87" spans="1:5" s="273" customFormat="1" ht="21.75" customHeight="1" x14ac:dyDescent="0.2">
      <c r="A87" s="278" t="s">
        <v>381</v>
      </c>
      <c r="B87" s="275" t="s">
        <v>456</v>
      </c>
      <c r="C87" s="275">
        <v>200</v>
      </c>
      <c r="D87" s="276">
        <v>6.3</v>
      </c>
    </row>
    <row r="88" spans="1:5" s="389" customFormat="1" ht="37.5" customHeight="1" x14ac:dyDescent="0.2">
      <c r="A88" s="400" t="s">
        <v>484</v>
      </c>
      <c r="B88" s="398" t="s">
        <v>485</v>
      </c>
      <c r="C88" s="404"/>
      <c r="D88" s="399">
        <v>0.7</v>
      </c>
    </row>
    <row r="89" spans="1:5" s="273" customFormat="1" ht="42" customHeight="1" x14ac:dyDescent="0.2">
      <c r="A89" s="279" t="s">
        <v>486</v>
      </c>
      <c r="B89" s="275" t="s">
        <v>487</v>
      </c>
      <c r="C89" s="275"/>
      <c r="D89" s="276">
        <v>0.7</v>
      </c>
    </row>
    <row r="90" spans="1:5" s="273" customFormat="1" ht="18.75" x14ac:dyDescent="0.2">
      <c r="A90" s="279"/>
      <c r="B90" s="275"/>
      <c r="C90" s="275"/>
      <c r="D90" s="276">
        <v>0.7</v>
      </c>
    </row>
    <row r="91" spans="1:5" s="273" customFormat="1" ht="26.25" customHeight="1" x14ac:dyDescent="0.2">
      <c r="A91" s="278"/>
      <c r="B91" s="275"/>
      <c r="C91" s="275"/>
      <c r="D91" s="276">
        <v>0.7</v>
      </c>
    </row>
    <row r="92" spans="1:5" s="273" customFormat="1" ht="39.75" customHeight="1" x14ac:dyDescent="0.2">
      <c r="B92" s="196"/>
    </row>
    <row r="93" spans="1:5" s="273" customFormat="1" ht="36.75" customHeight="1" x14ac:dyDescent="0.2">
      <c r="B93" s="196"/>
    </row>
    <row r="94" spans="1:5" s="273" customFormat="1" ht="27" customHeight="1" x14ac:dyDescent="0.2">
      <c r="A94" s="476" t="s">
        <v>379</v>
      </c>
    </row>
    <row r="95" spans="1:5" s="193" customFormat="1" ht="24" customHeight="1" x14ac:dyDescent="0.3">
      <c r="A95" s="476"/>
      <c r="B95" s="480" t="s">
        <v>477</v>
      </c>
      <c r="C95" s="480"/>
      <c r="D95" s="480"/>
      <c r="E95" s="273"/>
    </row>
    <row r="96" spans="1:5" s="193" customFormat="1" ht="39.75" customHeight="1" x14ac:dyDescent="0.2">
      <c r="A96" s="273"/>
      <c r="B96" s="273"/>
      <c r="C96" s="273"/>
      <c r="D96" s="273"/>
      <c r="E96" s="273"/>
    </row>
    <row r="97" spans="1:5" s="193" customFormat="1" ht="61.5" customHeight="1" x14ac:dyDescent="0.2">
      <c r="A97" s="273"/>
      <c r="B97" s="273"/>
      <c r="C97" s="273"/>
      <c r="D97" s="273"/>
      <c r="E97" s="273"/>
    </row>
    <row r="98" spans="1:5" s="193" customFormat="1" ht="25.5" customHeight="1" x14ac:dyDescent="0.2">
      <c r="A98" s="273"/>
      <c r="B98" s="273"/>
      <c r="C98" s="273"/>
      <c r="D98" s="273"/>
      <c r="E98" s="273"/>
    </row>
    <row r="99" spans="1:5" s="193" customFormat="1" ht="38.25" customHeight="1" x14ac:dyDescent="0.2">
      <c r="A99" s="273"/>
      <c r="B99" s="273"/>
      <c r="C99" s="273"/>
      <c r="D99" s="273"/>
      <c r="E99" s="273"/>
    </row>
    <row r="100" spans="1:5" s="193" customFormat="1" ht="46.5" customHeight="1" x14ac:dyDescent="0.2">
      <c r="A100" s="273"/>
      <c r="B100" s="273"/>
      <c r="C100" s="273"/>
      <c r="D100" s="273"/>
      <c r="E100" s="273"/>
    </row>
    <row r="103" spans="1:5" ht="19.5" customHeight="1" x14ac:dyDescent="0.2"/>
    <row r="104" spans="1:5" ht="36" customHeight="1" x14ac:dyDescent="0.2"/>
  </sheetData>
  <mergeCells count="8">
    <mergeCell ref="B2:D2"/>
    <mergeCell ref="B1:D1"/>
    <mergeCell ref="A94:A95"/>
    <mergeCell ref="B95:D95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68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61"/>
  <sheetViews>
    <sheetView tabSelected="1" view="pageBreakPreview" topLeftCell="P1" zoomScale="90" zoomScaleNormal="75" zoomScaleSheetLayoutView="90" workbookViewId="0">
      <selection activeCell="Z111" sqref="Z111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62" style="29" customWidth="1"/>
    <col min="18" max="18" width="7.5703125" style="164" customWidth="1"/>
    <col min="19" max="19" width="5" style="155" bestFit="1" customWidth="1"/>
    <col min="20" max="20" width="4.5703125" style="155" customWidth="1"/>
    <col min="21" max="21" width="2.85546875" style="153" customWidth="1"/>
    <col min="22" max="22" width="2.42578125" style="153" customWidth="1"/>
    <col min="23" max="23" width="2.85546875" style="153" customWidth="1"/>
    <col min="24" max="24" width="6.85546875" style="153" customWidth="1"/>
    <col min="25" max="25" width="7.5703125" style="168" bestFit="1" customWidth="1"/>
    <col min="26" max="26" width="13.42578125" style="295" customWidth="1"/>
    <col min="27" max="27" width="15.7109375" style="21" customWidth="1"/>
    <col min="28" max="28" width="12.140625" style="21" bestFit="1" customWidth="1"/>
    <col min="29" max="16384" width="9.140625" style="21"/>
  </cols>
  <sheetData>
    <row r="1" spans="1:28" ht="20.25" customHeight="1" x14ac:dyDescent="0.25">
      <c r="P1" s="22"/>
      <c r="Q1" s="22"/>
      <c r="R1" s="494" t="s">
        <v>495</v>
      </c>
      <c r="S1" s="494"/>
      <c r="T1" s="494"/>
      <c r="U1" s="494"/>
      <c r="V1" s="494"/>
      <c r="W1" s="494"/>
      <c r="X1" s="494"/>
      <c r="Y1" s="494"/>
      <c r="Z1" s="494"/>
    </row>
    <row r="2" spans="1:28" ht="14.25" customHeight="1" x14ac:dyDescent="0.25">
      <c r="P2" s="22"/>
      <c r="R2" s="493" t="s">
        <v>221</v>
      </c>
      <c r="S2" s="493"/>
      <c r="T2" s="493"/>
      <c r="U2" s="493"/>
      <c r="V2" s="493"/>
      <c r="W2" s="493"/>
      <c r="X2" s="493"/>
      <c r="Y2" s="493"/>
      <c r="Z2" s="493"/>
      <c r="AA2" s="87"/>
    </row>
    <row r="3" spans="1:28" ht="17.25" customHeight="1" x14ac:dyDescent="0.25">
      <c r="P3" s="22"/>
      <c r="Q3" s="23"/>
      <c r="R3" s="495" t="s">
        <v>423</v>
      </c>
      <c r="S3" s="495"/>
      <c r="T3" s="495"/>
      <c r="U3" s="495"/>
      <c r="V3" s="495"/>
      <c r="W3" s="495"/>
      <c r="X3" s="495"/>
      <c r="Y3" s="495"/>
      <c r="Z3" s="495"/>
      <c r="AA3" s="20"/>
    </row>
    <row r="4" spans="1:28" ht="17.25" customHeight="1" x14ac:dyDescent="0.25">
      <c r="P4" s="22"/>
      <c r="Q4" s="23"/>
      <c r="R4" s="495" t="s">
        <v>206</v>
      </c>
      <c r="S4" s="495"/>
      <c r="T4" s="495"/>
      <c r="U4" s="495"/>
      <c r="V4" s="495"/>
      <c r="W4" s="495"/>
      <c r="X4" s="495"/>
      <c r="Y4" s="495"/>
      <c r="Z4" s="495"/>
      <c r="AA4" s="20"/>
    </row>
    <row r="5" spans="1:28" ht="16.5" customHeight="1" x14ac:dyDescent="0.25">
      <c r="P5" s="22"/>
      <c r="R5" s="496" t="s">
        <v>424</v>
      </c>
      <c r="S5" s="496"/>
      <c r="T5" s="496"/>
      <c r="U5" s="496"/>
      <c r="V5" s="496"/>
      <c r="W5" s="496"/>
      <c r="X5" s="496"/>
      <c r="Y5" s="496"/>
      <c r="Z5" s="496"/>
      <c r="AA5" s="89"/>
    </row>
    <row r="6" spans="1:28" s="29" customFormat="1" ht="44.25" customHeight="1" x14ac:dyDescent="0.25">
      <c r="A6" s="28" t="s">
        <v>72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497" t="s">
        <v>478</v>
      </c>
      <c r="R6" s="498"/>
      <c r="S6" s="498"/>
      <c r="T6" s="498"/>
      <c r="U6" s="498"/>
      <c r="V6" s="498"/>
      <c r="W6" s="498"/>
      <c r="X6" s="498"/>
      <c r="Y6" s="498"/>
      <c r="Z6" s="498"/>
    </row>
    <row r="7" spans="1:28" ht="18.75" customHeight="1" thickBot="1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1"/>
      <c r="Q7" s="133"/>
      <c r="R7" s="159"/>
      <c r="S7" s="146"/>
      <c r="T7" s="146"/>
      <c r="U7" s="146"/>
      <c r="V7" s="146"/>
      <c r="W7" s="146"/>
      <c r="X7" s="146"/>
      <c r="Y7" s="499" t="s">
        <v>317</v>
      </c>
      <c r="Z7" s="499"/>
      <c r="AB7" s="77"/>
    </row>
    <row r="8" spans="1:28" ht="39.75" customHeight="1" thickBot="1" x14ac:dyDescent="0.3">
      <c r="A8" s="33"/>
      <c r="B8" s="34" t="s">
        <v>78</v>
      </c>
      <c r="C8" s="34" t="s">
        <v>79</v>
      </c>
      <c r="D8" s="34"/>
      <c r="E8" s="34" t="s">
        <v>80</v>
      </c>
      <c r="F8" s="34" t="s">
        <v>81</v>
      </c>
      <c r="G8" s="34" t="s">
        <v>82</v>
      </c>
      <c r="H8" s="34"/>
      <c r="I8" s="34"/>
      <c r="J8" s="34"/>
      <c r="K8" s="34"/>
      <c r="L8" s="34"/>
      <c r="M8" s="34"/>
      <c r="N8" s="34"/>
      <c r="O8" s="34"/>
      <c r="P8" s="132"/>
      <c r="Q8" s="134" t="s">
        <v>83</v>
      </c>
      <c r="R8" s="160" t="s">
        <v>207</v>
      </c>
      <c r="S8" s="147" t="s">
        <v>84</v>
      </c>
      <c r="T8" s="147" t="s">
        <v>85</v>
      </c>
      <c r="U8" s="505" t="s">
        <v>86</v>
      </c>
      <c r="V8" s="506"/>
      <c r="W8" s="506"/>
      <c r="X8" s="507"/>
      <c r="Y8" s="160" t="s">
        <v>87</v>
      </c>
      <c r="Z8" s="283" t="s">
        <v>557</v>
      </c>
      <c r="AA8" s="110"/>
      <c r="AB8" s="88"/>
    </row>
    <row r="9" spans="1:28" s="313" customFormat="1" ht="18.75" customHeight="1" x14ac:dyDescent="0.25">
      <c r="A9" s="322"/>
      <c r="B9" s="323" t="s">
        <v>88</v>
      </c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4"/>
      <c r="P9" s="325"/>
      <c r="Q9" s="365" t="s">
        <v>88</v>
      </c>
      <c r="R9" s="366"/>
      <c r="S9" s="367"/>
      <c r="T9" s="367"/>
      <c r="U9" s="368"/>
      <c r="V9" s="369"/>
      <c r="W9" s="369"/>
      <c r="X9" s="370"/>
      <c r="Y9" s="366"/>
      <c r="Z9" s="371">
        <f>Z10+Z46+Z53+Z72+Z79+Z96+Z102+Z117+Z123</f>
        <v>18802.8</v>
      </c>
      <c r="AA9" s="312"/>
    </row>
    <row r="10" spans="1:28" s="222" customFormat="1" ht="36.75" customHeight="1" x14ac:dyDescent="0.25">
      <c r="A10" s="227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9"/>
      <c r="Q10" s="406" t="s">
        <v>382</v>
      </c>
      <c r="R10" s="407">
        <v>992</v>
      </c>
      <c r="S10" s="408"/>
      <c r="T10" s="408"/>
      <c r="U10" s="409"/>
      <c r="V10" s="410"/>
      <c r="W10" s="410"/>
      <c r="X10" s="411"/>
      <c r="Y10" s="412"/>
      <c r="Z10" s="413">
        <f>SUM(Z12+Z17+Z25+Z30+Z33+Z38)</f>
        <v>7153.0999999999995</v>
      </c>
      <c r="AA10" s="212"/>
    </row>
    <row r="11" spans="1:28" ht="25.5" customHeight="1" x14ac:dyDescent="0.25">
      <c r="A11" s="36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128"/>
      <c r="Q11" s="45" t="s">
        <v>35</v>
      </c>
      <c r="R11" s="161">
        <v>992</v>
      </c>
      <c r="S11" s="148" t="s">
        <v>89</v>
      </c>
      <c r="T11" s="148"/>
      <c r="U11" s="115"/>
      <c r="V11" s="119"/>
      <c r="W11" s="119"/>
      <c r="X11" s="117"/>
      <c r="Y11" s="166"/>
      <c r="Z11" s="287">
        <v>7153.1</v>
      </c>
      <c r="AA11" s="111"/>
      <c r="AB11" s="77"/>
    </row>
    <row r="12" spans="1:28" s="347" customFormat="1" ht="47.25" customHeight="1" x14ac:dyDescent="0.25">
      <c r="A12" s="415"/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4"/>
      <c r="Q12" s="381" t="s">
        <v>319</v>
      </c>
      <c r="R12" s="416">
        <v>992</v>
      </c>
      <c r="S12" s="417" t="s">
        <v>89</v>
      </c>
      <c r="T12" s="417" t="s">
        <v>90</v>
      </c>
      <c r="U12" s="418"/>
      <c r="V12" s="419"/>
      <c r="W12" s="419"/>
      <c r="X12" s="420"/>
      <c r="Y12" s="421"/>
      <c r="Z12" s="422">
        <v>973.4</v>
      </c>
      <c r="AA12" s="312"/>
    </row>
    <row r="13" spans="1:28" ht="45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128"/>
      <c r="Q13" s="288" t="s">
        <v>383</v>
      </c>
      <c r="R13" s="161">
        <v>992</v>
      </c>
      <c r="S13" s="148" t="s">
        <v>89</v>
      </c>
      <c r="T13" s="148" t="s">
        <v>90</v>
      </c>
      <c r="U13" s="115" t="s">
        <v>89</v>
      </c>
      <c r="V13" s="119" t="s">
        <v>231</v>
      </c>
      <c r="W13" s="119" t="s">
        <v>232</v>
      </c>
      <c r="X13" s="117" t="s">
        <v>233</v>
      </c>
      <c r="Y13" s="166"/>
      <c r="Z13" s="287">
        <v>973.4</v>
      </c>
      <c r="AA13" s="111"/>
    </row>
    <row r="14" spans="1:28" ht="26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28"/>
      <c r="Q14" s="43" t="s">
        <v>384</v>
      </c>
      <c r="R14" s="161">
        <v>992</v>
      </c>
      <c r="S14" s="148" t="s">
        <v>89</v>
      </c>
      <c r="T14" s="148" t="s">
        <v>90</v>
      </c>
      <c r="U14" s="115" t="s">
        <v>89</v>
      </c>
      <c r="V14" s="119" t="s">
        <v>234</v>
      </c>
      <c r="W14" s="119" t="s">
        <v>89</v>
      </c>
      <c r="X14" s="117" t="s">
        <v>233</v>
      </c>
      <c r="Y14" s="166"/>
      <c r="Z14" s="287">
        <v>973.4</v>
      </c>
      <c r="AA14" s="111"/>
    </row>
    <row r="15" spans="1:28" ht="30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128"/>
      <c r="Q15" s="43" t="s">
        <v>101</v>
      </c>
      <c r="R15" s="161">
        <v>992</v>
      </c>
      <c r="S15" s="44" t="s">
        <v>89</v>
      </c>
      <c r="T15" s="44" t="s">
        <v>90</v>
      </c>
      <c r="U15" s="115" t="s">
        <v>89</v>
      </c>
      <c r="V15" s="119" t="s">
        <v>234</v>
      </c>
      <c r="W15" s="119" t="s">
        <v>89</v>
      </c>
      <c r="X15" s="117" t="s">
        <v>380</v>
      </c>
      <c r="Y15" s="76"/>
      <c r="Z15" s="287">
        <v>973.4</v>
      </c>
      <c r="AA15" s="111"/>
    </row>
    <row r="16" spans="1:28" ht="63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28"/>
      <c r="Q16" s="43" t="s">
        <v>144</v>
      </c>
      <c r="R16" s="161">
        <v>992</v>
      </c>
      <c r="S16" s="44" t="s">
        <v>89</v>
      </c>
      <c r="T16" s="44" t="s">
        <v>90</v>
      </c>
      <c r="U16" s="115" t="s">
        <v>89</v>
      </c>
      <c r="V16" s="119" t="s">
        <v>234</v>
      </c>
      <c r="W16" s="119" t="s">
        <v>89</v>
      </c>
      <c r="X16" s="117" t="s">
        <v>380</v>
      </c>
      <c r="Y16" s="76" t="s">
        <v>92</v>
      </c>
      <c r="Z16" s="287">
        <v>973.4</v>
      </c>
      <c r="AA16" s="111"/>
    </row>
    <row r="17" spans="1:27" s="347" customFormat="1" ht="33" customHeight="1" x14ac:dyDescent="0.25">
      <c r="A17" s="415"/>
      <c r="B17" s="326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4"/>
      <c r="Q17" s="423" t="s">
        <v>39</v>
      </c>
      <c r="R17" s="416">
        <v>992</v>
      </c>
      <c r="S17" s="417" t="s">
        <v>89</v>
      </c>
      <c r="T17" s="417" t="s">
        <v>98</v>
      </c>
      <c r="U17" s="418"/>
      <c r="V17" s="419"/>
      <c r="W17" s="419"/>
      <c r="X17" s="420"/>
      <c r="Y17" s="421"/>
      <c r="Z17" s="422">
        <f>Z18+Z24</f>
        <v>4833.2</v>
      </c>
      <c r="AA17" s="312"/>
    </row>
    <row r="18" spans="1:27" ht="34.5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128"/>
      <c r="Q18" s="43" t="s">
        <v>383</v>
      </c>
      <c r="R18" s="161">
        <v>992</v>
      </c>
      <c r="S18" s="148" t="s">
        <v>89</v>
      </c>
      <c r="T18" s="148" t="s">
        <v>98</v>
      </c>
      <c r="U18" s="115" t="s">
        <v>89</v>
      </c>
      <c r="V18" s="119">
        <v>0</v>
      </c>
      <c r="W18" s="119" t="s">
        <v>232</v>
      </c>
      <c r="X18" s="117" t="s">
        <v>233</v>
      </c>
      <c r="Y18" s="166"/>
      <c r="Z18" s="287">
        <f>SUM(Z19+Z22)</f>
        <v>4829.3999999999996</v>
      </c>
      <c r="AA18" s="111"/>
    </row>
    <row r="19" spans="1:27" ht="15" customHeight="1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128"/>
      <c r="Q19" s="69" t="s">
        <v>385</v>
      </c>
      <c r="R19" s="161">
        <v>992</v>
      </c>
      <c r="S19" s="148" t="s">
        <v>89</v>
      </c>
      <c r="T19" s="148" t="s">
        <v>98</v>
      </c>
      <c r="U19" s="115" t="s">
        <v>89</v>
      </c>
      <c r="V19" s="119" t="s">
        <v>234</v>
      </c>
      <c r="W19" s="119" t="s">
        <v>90</v>
      </c>
      <c r="X19" s="117" t="s">
        <v>233</v>
      </c>
      <c r="Y19" s="166"/>
      <c r="Z19" s="287">
        <f>SUM(Z20)</f>
        <v>4829.3999999999996</v>
      </c>
      <c r="AA19" s="111"/>
    </row>
    <row r="20" spans="1:27" ht="31.5" customHeight="1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128"/>
      <c r="Q20" s="43" t="s">
        <v>101</v>
      </c>
      <c r="R20" s="161">
        <v>992</v>
      </c>
      <c r="S20" s="148" t="s">
        <v>89</v>
      </c>
      <c r="T20" s="148" t="s">
        <v>98</v>
      </c>
      <c r="U20" s="115" t="s">
        <v>89</v>
      </c>
      <c r="V20" s="119" t="s">
        <v>234</v>
      </c>
      <c r="W20" s="119" t="s">
        <v>90</v>
      </c>
      <c r="X20" s="117" t="s">
        <v>380</v>
      </c>
      <c r="Y20" s="166"/>
      <c r="Z20" s="287">
        <f>SUM(Z21:Z22)</f>
        <v>4829.3999999999996</v>
      </c>
      <c r="AA20" s="111"/>
    </row>
    <row r="21" spans="1:27" ht="30.75" customHeight="1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28"/>
      <c r="Q21" s="45" t="s">
        <v>144</v>
      </c>
      <c r="R21" s="161">
        <v>992</v>
      </c>
      <c r="S21" s="148" t="s">
        <v>89</v>
      </c>
      <c r="T21" s="148" t="s">
        <v>98</v>
      </c>
      <c r="U21" s="115" t="s">
        <v>89</v>
      </c>
      <c r="V21" s="119" t="s">
        <v>234</v>
      </c>
      <c r="W21" s="119" t="s">
        <v>90</v>
      </c>
      <c r="X21" s="117" t="s">
        <v>380</v>
      </c>
      <c r="Y21" s="166" t="s">
        <v>92</v>
      </c>
      <c r="Z21" s="287">
        <v>4829.3999999999996</v>
      </c>
      <c r="AA21" s="111"/>
    </row>
    <row r="22" spans="1:27" ht="20.25" customHeight="1" x14ac:dyDescent="0.25">
      <c r="A22" s="36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128"/>
      <c r="Q22" s="45" t="s">
        <v>381</v>
      </c>
      <c r="R22" s="161">
        <v>992</v>
      </c>
      <c r="S22" s="148" t="s">
        <v>89</v>
      </c>
      <c r="T22" s="148" t="s">
        <v>98</v>
      </c>
      <c r="U22" s="115" t="s">
        <v>89</v>
      </c>
      <c r="V22" s="119" t="s">
        <v>234</v>
      </c>
      <c r="W22" s="119" t="s">
        <v>90</v>
      </c>
      <c r="X22" s="117" t="s">
        <v>380</v>
      </c>
      <c r="Y22" s="166">
        <v>200</v>
      </c>
      <c r="Z22" s="287">
        <v>0</v>
      </c>
      <c r="AA22" s="111"/>
    </row>
    <row r="23" spans="1:27" ht="30.75" customHeight="1" x14ac:dyDescent="0.25">
      <c r="A23" s="36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128"/>
      <c r="Q23" s="43" t="s">
        <v>386</v>
      </c>
      <c r="R23" s="161">
        <v>992</v>
      </c>
      <c r="S23" s="148" t="s">
        <v>89</v>
      </c>
      <c r="T23" s="148" t="s">
        <v>98</v>
      </c>
      <c r="U23" s="115" t="s">
        <v>89</v>
      </c>
      <c r="V23" s="119" t="s">
        <v>234</v>
      </c>
      <c r="W23" s="119" t="s">
        <v>90</v>
      </c>
      <c r="X23" s="117" t="s">
        <v>387</v>
      </c>
      <c r="Y23" s="166"/>
      <c r="Z23" s="287">
        <v>3.8</v>
      </c>
      <c r="AA23" s="111"/>
    </row>
    <row r="24" spans="1:27" ht="69" customHeight="1" x14ac:dyDescent="0.25">
      <c r="A24" s="36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128"/>
      <c r="Q24" s="43" t="s">
        <v>381</v>
      </c>
      <c r="R24" s="161">
        <v>992</v>
      </c>
      <c r="S24" s="148" t="s">
        <v>89</v>
      </c>
      <c r="T24" s="148" t="s">
        <v>98</v>
      </c>
      <c r="U24" s="115" t="s">
        <v>89</v>
      </c>
      <c r="V24" s="119" t="s">
        <v>234</v>
      </c>
      <c r="W24" s="119" t="s">
        <v>90</v>
      </c>
      <c r="X24" s="117" t="s">
        <v>387</v>
      </c>
      <c r="Y24" s="166">
        <v>200</v>
      </c>
      <c r="Z24" s="287">
        <v>3.8</v>
      </c>
      <c r="AA24" s="111"/>
    </row>
    <row r="25" spans="1:27" s="347" customFormat="1" ht="59.25" customHeight="1" x14ac:dyDescent="0.25">
      <c r="A25" s="342"/>
      <c r="B25" s="302"/>
      <c r="C25" s="303"/>
      <c r="D25" s="303"/>
      <c r="E25" s="303"/>
      <c r="F25" s="377"/>
      <c r="G25" s="508" t="s">
        <v>97</v>
      </c>
      <c r="H25" s="508"/>
      <c r="I25" s="508"/>
      <c r="J25" s="508"/>
      <c r="K25" s="508"/>
      <c r="L25" s="508"/>
      <c r="M25" s="508"/>
      <c r="N25" s="344" t="s">
        <v>97</v>
      </c>
      <c r="O25" s="345">
        <v>0</v>
      </c>
      <c r="P25" s="424"/>
      <c r="Q25" s="425" t="s">
        <v>111</v>
      </c>
      <c r="R25" s="416">
        <v>992</v>
      </c>
      <c r="S25" s="417" t="s">
        <v>89</v>
      </c>
      <c r="T25" s="426" t="s">
        <v>112</v>
      </c>
      <c r="U25" s="418"/>
      <c r="V25" s="419"/>
      <c r="W25" s="419"/>
      <c r="X25" s="420"/>
      <c r="Y25" s="427"/>
      <c r="Z25" s="422">
        <v>88.8</v>
      </c>
      <c r="AA25" s="312"/>
    </row>
    <row r="26" spans="1:27" ht="57" customHeight="1" x14ac:dyDescent="0.25">
      <c r="A26" s="49"/>
      <c r="B26" s="50"/>
      <c r="C26" s="51"/>
      <c r="D26" s="52"/>
      <c r="E26" s="52"/>
      <c r="F26" s="53"/>
      <c r="G26" s="53"/>
      <c r="H26" s="54"/>
      <c r="I26" s="54"/>
      <c r="J26" s="54"/>
      <c r="K26" s="54"/>
      <c r="L26" s="54"/>
      <c r="M26" s="54"/>
      <c r="N26" s="55"/>
      <c r="O26" s="56"/>
      <c r="P26" s="129"/>
      <c r="Q26" s="46" t="s">
        <v>383</v>
      </c>
      <c r="R26" s="161">
        <v>992</v>
      </c>
      <c r="S26" s="148" t="s">
        <v>89</v>
      </c>
      <c r="T26" s="44" t="s">
        <v>112</v>
      </c>
      <c r="U26" s="115" t="s">
        <v>89</v>
      </c>
      <c r="V26" s="119" t="s">
        <v>231</v>
      </c>
      <c r="W26" s="119" t="s">
        <v>232</v>
      </c>
      <c r="X26" s="117" t="s">
        <v>233</v>
      </c>
      <c r="Y26" s="76"/>
      <c r="Z26" s="287">
        <v>88.8</v>
      </c>
      <c r="AA26" s="111"/>
    </row>
    <row r="27" spans="1:27" ht="49.5" customHeight="1" x14ac:dyDescent="0.25">
      <c r="A27" s="49"/>
      <c r="B27" s="50"/>
      <c r="C27" s="51"/>
      <c r="D27" s="52"/>
      <c r="E27" s="52"/>
      <c r="F27" s="53"/>
      <c r="G27" s="53"/>
      <c r="H27" s="54"/>
      <c r="I27" s="53"/>
      <c r="J27" s="54"/>
      <c r="K27" s="54"/>
      <c r="L27" s="54"/>
      <c r="M27" s="54"/>
      <c r="N27" s="55"/>
      <c r="O27" s="56"/>
      <c r="P27" s="129"/>
      <c r="Q27" s="172" t="s">
        <v>506</v>
      </c>
      <c r="R27" s="161">
        <v>992</v>
      </c>
      <c r="S27" s="148" t="s">
        <v>89</v>
      </c>
      <c r="T27" s="44" t="s">
        <v>112</v>
      </c>
      <c r="U27" s="115" t="s">
        <v>89</v>
      </c>
      <c r="V27" s="119" t="s">
        <v>234</v>
      </c>
      <c r="W27" s="119" t="s">
        <v>108</v>
      </c>
      <c r="X27" s="117" t="s">
        <v>233</v>
      </c>
      <c r="Y27" s="76"/>
      <c r="Z27" s="287">
        <v>88.8</v>
      </c>
      <c r="AA27" s="111"/>
    </row>
    <row r="28" spans="1:27" ht="52.5" customHeight="1" x14ac:dyDescent="0.25">
      <c r="A28" s="49"/>
      <c r="B28" s="50"/>
      <c r="C28" s="51"/>
      <c r="D28" s="52"/>
      <c r="E28" s="52"/>
      <c r="F28" s="54"/>
      <c r="G28" s="54"/>
      <c r="H28" s="58"/>
      <c r="I28" s="59"/>
      <c r="J28" s="482" t="s">
        <v>100</v>
      </c>
      <c r="K28" s="482"/>
      <c r="L28" s="482"/>
      <c r="M28" s="482"/>
      <c r="N28" s="55" t="s">
        <v>100</v>
      </c>
      <c r="O28" s="56">
        <v>0</v>
      </c>
      <c r="P28" s="129"/>
      <c r="Q28" s="43" t="s">
        <v>504</v>
      </c>
      <c r="R28" s="161">
        <v>992</v>
      </c>
      <c r="S28" s="148" t="s">
        <v>89</v>
      </c>
      <c r="T28" s="44" t="s">
        <v>112</v>
      </c>
      <c r="U28" s="115" t="s">
        <v>89</v>
      </c>
      <c r="V28" s="119" t="s">
        <v>234</v>
      </c>
      <c r="W28" s="119" t="s">
        <v>108</v>
      </c>
      <c r="X28" s="117" t="s">
        <v>389</v>
      </c>
      <c r="Y28" s="76" t="s">
        <v>120</v>
      </c>
      <c r="Z28" s="287">
        <v>44.4</v>
      </c>
      <c r="AA28" s="111"/>
    </row>
    <row r="29" spans="1:27" ht="45" customHeight="1" x14ac:dyDescent="0.25">
      <c r="A29" s="49"/>
      <c r="B29" s="50"/>
      <c r="C29" s="51"/>
      <c r="D29" s="52"/>
      <c r="E29" s="52"/>
      <c r="F29" s="54"/>
      <c r="G29" s="54"/>
      <c r="H29" s="58"/>
      <c r="I29" s="59"/>
      <c r="J29" s="58"/>
      <c r="K29" s="58"/>
      <c r="L29" s="58"/>
      <c r="M29" s="58"/>
      <c r="N29" s="55"/>
      <c r="O29" s="56"/>
      <c r="P29" s="129"/>
      <c r="Q29" s="43" t="s">
        <v>390</v>
      </c>
      <c r="R29" s="161">
        <v>992</v>
      </c>
      <c r="S29" s="148" t="s">
        <v>89</v>
      </c>
      <c r="T29" s="44" t="s">
        <v>112</v>
      </c>
      <c r="U29" s="115" t="s">
        <v>89</v>
      </c>
      <c r="V29" s="119" t="s">
        <v>234</v>
      </c>
      <c r="W29" s="119" t="s">
        <v>108</v>
      </c>
      <c r="X29" s="117" t="s">
        <v>391</v>
      </c>
      <c r="Y29" s="76" t="s">
        <v>120</v>
      </c>
      <c r="Z29" s="287">
        <v>44.4</v>
      </c>
      <c r="AA29" s="112"/>
    </row>
    <row r="30" spans="1:27" s="347" customFormat="1" ht="45" customHeight="1" x14ac:dyDescent="0.25">
      <c r="A30" s="342"/>
      <c r="B30" s="302"/>
      <c r="C30" s="303"/>
      <c r="D30" s="303"/>
      <c r="E30" s="303"/>
      <c r="F30" s="377"/>
      <c r="G30" s="306"/>
      <c r="H30" s="306"/>
      <c r="I30" s="377"/>
      <c r="J30" s="306"/>
      <c r="K30" s="306"/>
      <c r="L30" s="306"/>
      <c r="M30" s="306"/>
      <c r="N30" s="344"/>
      <c r="O30" s="345"/>
      <c r="P30" s="424"/>
      <c r="Q30" s="423" t="s">
        <v>539</v>
      </c>
      <c r="R30" s="416">
        <v>992</v>
      </c>
      <c r="S30" s="417" t="s">
        <v>89</v>
      </c>
      <c r="T30" s="426" t="s">
        <v>114</v>
      </c>
      <c r="U30" s="418" t="s">
        <v>89</v>
      </c>
      <c r="V30" s="419" t="s">
        <v>234</v>
      </c>
      <c r="W30" s="419" t="s">
        <v>168</v>
      </c>
      <c r="X30" s="420" t="s">
        <v>233</v>
      </c>
      <c r="Y30" s="427"/>
      <c r="Z30" s="422">
        <v>327.7</v>
      </c>
      <c r="AA30" s="312"/>
    </row>
    <row r="31" spans="1:27" ht="45" customHeight="1" x14ac:dyDescent="0.25">
      <c r="A31" s="49"/>
      <c r="B31" s="50"/>
      <c r="C31" s="51"/>
      <c r="D31" s="52"/>
      <c r="E31" s="52"/>
      <c r="F31" s="299"/>
      <c r="G31" s="375"/>
      <c r="H31" s="374"/>
      <c r="I31" s="376"/>
      <c r="J31" s="374"/>
      <c r="K31" s="374"/>
      <c r="L31" s="374"/>
      <c r="M31" s="374"/>
      <c r="N31" s="55"/>
      <c r="O31" s="56"/>
      <c r="P31" s="129"/>
      <c r="Q31" s="43" t="s">
        <v>383</v>
      </c>
      <c r="R31" s="161">
        <v>992</v>
      </c>
      <c r="S31" s="148" t="s">
        <v>89</v>
      </c>
      <c r="T31" s="44" t="s">
        <v>114</v>
      </c>
      <c r="U31" s="115" t="s">
        <v>89</v>
      </c>
      <c r="V31" s="119" t="s">
        <v>234</v>
      </c>
      <c r="W31" s="119" t="s">
        <v>168</v>
      </c>
      <c r="X31" s="117" t="s">
        <v>552</v>
      </c>
      <c r="Y31" s="76"/>
      <c r="Z31" s="287">
        <v>327.7</v>
      </c>
      <c r="AA31" s="112"/>
    </row>
    <row r="32" spans="1:27" ht="45" customHeight="1" x14ac:dyDescent="0.25">
      <c r="A32" s="49"/>
      <c r="B32" s="50"/>
      <c r="C32" s="51"/>
      <c r="D32" s="52"/>
      <c r="E32" s="52"/>
      <c r="F32" s="299"/>
      <c r="G32" s="375"/>
      <c r="H32" s="374"/>
      <c r="I32" s="376"/>
      <c r="J32" s="374"/>
      <c r="K32" s="374"/>
      <c r="L32" s="374"/>
      <c r="M32" s="374"/>
      <c r="N32" s="55"/>
      <c r="O32" s="56"/>
      <c r="P32" s="129"/>
      <c r="Q32" s="141" t="s">
        <v>96</v>
      </c>
      <c r="R32" s="161">
        <v>992</v>
      </c>
      <c r="S32" s="148" t="s">
        <v>89</v>
      </c>
      <c r="T32" s="44" t="s">
        <v>114</v>
      </c>
      <c r="U32" s="115" t="s">
        <v>89</v>
      </c>
      <c r="V32" s="119" t="s">
        <v>234</v>
      </c>
      <c r="W32" s="119" t="s">
        <v>168</v>
      </c>
      <c r="X32" s="117" t="s">
        <v>552</v>
      </c>
      <c r="Y32" s="76" t="s">
        <v>104</v>
      </c>
      <c r="Z32" s="287">
        <v>327.7</v>
      </c>
      <c r="AA32" s="112"/>
    </row>
    <row r="33" spans="1:27" s="458" customFormat="1" ht="26.25" customHeight="1" x14ac:dyDescent="0.25">
      <c r="A33" s="444"/>
      <c r="B33" s="302"/>
      <c r="C33" s="445"/>
      <c r="D33" s="446"/>
      <c r="E33" s="446"/>
      <c r="F33" s="377"/>
      <c r="G33" s="306"/>
      <c r="H33" s="307"/>
      <c r="I33" s="308"/>
      <c r="J33" s="307"/>
      <c r="K33" s="307"/>
      <c r="L33" s="307"/>
      <c r="M33" s="307"/>
      <c r="N33" s="447"/>
      <c r="O33" s="448"/>
      <c r="P33" s="449"/>
      <c r="Q33" s="425" t="s">
        <v>42</v>
      </c>
      <c r="R33" s="450">
        <v>992</v>
      </c>
      <c r="S33" s="414" t="s">
        <v>89</v>
      </c>
      <c r="T33" s="451" t="s">
        <v>122</v>
      </c>
      <c r="U33" s="452"/>
      <c r="V33" s="453"/>
      <c r="W33" s="453"/>
      <c r="X33" s="454"/>
      <c r="Y33" s="455"/>
      <c r="Z33" s="456">
        <v>20</v>
      </c>
      <c r="AA33" s="457"/>
    </row>
    <row r="34" spans="1:27" s="24" customFormat="1" ht="44.25" customHeight="1" x14ac:dyDescent="0.25">
      <c r="A34" s="61"/>
      <c r="B34" s="50"/>
      <c r="C34" s="51"/>
      <c r="D34" s="51"/>
      <c r="E34" s="51"/>
      <c r="F34" s="299"/>
      <c r="G34" s="375"/>
      <c r="H34" s="375"/>
      <c r="I34" s="299"/>
      <c r="J34" s="375"/>
      <c r="K34" s="375"/>
      <c r="L34" s="375"/>
      <c r="M34" s="375"/>
      <c r="N34" s="62"/>
      <c r="O34" s="63"/>
      <c r="P34" s="188"/>
      <c r="Q34" s="172" t="s">
        <v>383</v>
      </c>
      <c r="R34" s="186">
        <v>992</v>
      </c>
      <c r="S34" s="284" t="s">
        <v>89</v>
      </c>
      <c r="T34" s="187" t="s">
        <v>122</v>
      </c>
      <c r="U34" s="116" t="s">
        <v>89</v>
      </c>
      <c r="V34" s="120" t="s">
        <v>231</v>
      </c>
      <c r="W34" s="120" t="s">
        <v>232</v>
      </c>
      <c r="X34" s="118" t="s">
        <v>233</v>
      </c>
      <c r="Y34" s="80"/>
      <c r="Z34" s="286">
        <v>20</v>
      </c>
      <c r="AA34" s="111"/>
    </row>
    <row r="35" spans="1:27" ht="34.5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129"/>
      <c r="Q35" s="42" t="s">
        <v>392</v>
      </c>
      <c r="R35" s="161">
        <v>992</v>
      </c>
      <c r="S35" s="148" t="s">
        <v>89</v>
      </c>
      <c r="T35" s="44" t="s">
        <v>122</v>
      </c>
      <c r="U35" s="115" t="s">
        <v>89</v>
      </c>
      <c r="V35" s="119" t="s">
        <v>234</v>
      </c>
      <c r="W35" s="119" t="s">
        <v>112</v>
      </c>
      <c r="X35" s="117" t="s">
        <v>233</v>
      </c>
      <c r="Y35" s="76"/>
      <c r="Z35" s="287">
        <v>20</v>
      </c>
      <c r="AA35" s="111"/>
    </row>
    <row r="36" spans="1:27" ht="50.25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129"/>
      <c r="Q36" s="65" t="s">
        <v>130</v>
      </c>
      <c r="R36" s="161">
        <v>992</v>
      </c>
      <c r="S36" s="148" t="s">
        <v>89</v>
      </c>
      <c r="T36" s="44" t="s">
        <v>122</v>
      </c>
      <c r="U36" s="115" t="s">
        <v>89</v>
      </c>
      <c r="V36" s="119" t="s">
        <v>234</v>
      </c>
      <c r="W36" s="119" t="s">
        <v>112</v>
      </c>
      <c r="X36" s="117" t="s">
        <v>393</v>
      </c>
      <c r="Y36" s="76"/>
      <c r="Z36" s="287">
        <v>20</v>
      </c>
      <c r="AA36" s="111"/>
    </row>
    <row r="37" spans="1:27" ht="33.75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129"/>
      <c r="Q37" s="43" t="s">
        <v>96</v>
      </c>
      <c r="R37" s="161">
        <v>992</v>
      </c>
      <c r="S37" s="148" t="s">
        <v>89</v>
      </c>
      <c r="T37" s="44" t="s">
        <v>122</v>
      </c>
      <c r="U37" s="115" t="s">
        <v>89</v>
      </c>
      <c r="V37" s="119" t="s">
        <v>234</v>
      </c>
      <c r="W37" s="119" t="s">
        <v>112</v>
      </c>
      <c r="X37" s="117" t="s">
        <v>393</v>
      </c>
      <c r="Y37" s="76" t="s">
        <v>104</v>
      </c>
      <c r="Z37" s="287">
        <v>20</v>
      </c>
      <c r="AA37" s="111"/>
    </row>
    <row r="38" spans="1:27" s="347" customFormat="1" ht="37.5" customHeight="1" x14ac:dyDescent="0.25">
      <c r="A38" s="342"/>
      <c r="B38" s="302"/>
      <c r="C38" s="303"/>
      <c r="D38" s="303"/>
      <c r="E38" s="303"/>
      <c r="F38" s="377"/>
      <c r="G38" s="306"/>
      <c r="H38" s="306"/>
      <c r="I38" s="377"/>
      <c r="J38" s="306"/>
      <c r="K38" s="306"/>
      <c r="L38" s="306"/>
      <c r="M38" s="306"/>
      <c r="N38" s="344"/>
      <c r="O38" s="345"/>
      <c r="P38" s="424"/>
      <c r="Q38" s="429" t="s">
        <v>44</v>
      </c>
      <c r="R38" s="416">
        <v>992</v>
      </c>
      <c r="S38" s="417" t="s">
        <v>89</v>
      </c>
      <c r="T38" s="426" t="s">
        <v>132</v>
      </c>
      <c r="U38" s="418"/>
      <c r="V38" s="419"/>
      <c r="W38" s="419"/>
      <c r="X38" s="420"/>
      <c r="Y38" s="427"/>
      <c r="Z38" s="422">
        <f>Z39</f>
        <v>910</v>
      </c>
      <c r="AA38" s="312"/>
    </row>
    <row r="39" spans="1:27" ht="35.2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129"/>
      <c r="Q39" s="172" t="s">
        <v>383</v>
      </c>
      <c r="R39" s="161">
        <v>992</v>
      </c>
      <c r="S39" s="148" t="s">
        <v>89</v>
      </c>
      <c r="T39" s="44" t="s">
        <v>132</v>
      </c>
      <c r="U39" s="115" t="s">
        <v>89</v>
      </c>
      <c r="V39" s="119" t="s">
        <v>231</v>
      </c>
      <c r="W39" s="119" t="s">
        <v>232</v>
      </c>
      <c r="X39" s="117" t="s">
        <v>233</v>
      </c>
      <c r="Y39" s="76"/>
      <c r="Z39" s="287">
        <f>Z40</f>
        <v>910</v>
      </c>
      <c r="AA39" s="111"/>
    </row>
    <row r="40" spans="1:27" ht="33" customHeight="1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129"/>
      <c r="Q40" s="172" t="s">
        <v>394</v>
      </c>
      <c r="R40" s="161">
        <v>992</v>
      </c>
      <c r="S40" s="148" t="s">
        <v>89</v>
      </c>
      <c r="T40" s="44" t="s">
        <v>132</v>
      </c>
      <c r="U40" s="115" t="s">
        <v>89</v>
      </c>
      <c r="V40" s="119" t="s">
        <v>234</v>
      </c>
      <c r="W40" s="119" t="s">
        <v>94</v>
      </c>
      <c r="X40" s="117" t="s">
        <v>233</v>
      </c>
      <c r="Y40" s="76"/>
      <c r="Z40" s="287">
        <f>Z41+Z44+Z43</f>
        <v>910</v>
      </c>
      <c r="AA40" s="111"/>
    </row>
    <row r="41" spans="1:27" s="185" customFormat="1" ht="17.25" customHeight="1" x14ac:dyDescent="0.25">
      <c r="A41" s="173"/>
      <c r="B41" s="174"/>
      <c r="C41" s="175"/>
      <c r="D41" s="176"/>
      <c r="E41" s="176"/>
      <c r="F41" s="177"/>
      <c r="G41" s="178"/>
      <c r="H41" s="179"/>
      <c r="I41" s="180"/>
      <c r="J41" s="179"/>
      <c r="K41" s="179"/>
      <c r="L41" s="179"/>
      <c r="M41" s="179"/>
      <c r="N41" s="181"/>
      <c r="O41" s="182"/>
      <c r="P41" s="183"/>
      <c r="Q41" s="289" t="s">
        <v>395</v>
      </c>
      <c r="R41" s="161">
        <v>992</v>
      </c>
      <c r="S41" s="148" t="s">
        <v>89</v>
      </c>
      <c r="T41" s="44" t="s">
        <v>132</v>
      </c>
      <c r="U41" s="115" t="s">
        <v>89</v>
      </c>
      <c r="V41" s="119" t="s">
        <v>234</v>
      </c>
      <c r="W41" s="119" t="s">
        <v>94</v>
      </c>
      <c r="X41" s="117" t="s">
        <v>396</v>
      </c>
      <c r="Y41" s="76"/>
      <c r="Z41" s="287">
        <v>815.7</v>
      </c>
      <c r="AA41" s="184"/>
    </row>
    <row r="42" spans="1:27" s="339" customFormat="1" ht="35.25" customHeight="1" x14ac:dyDescent="0.25">
      <c r="A42" s="327"/>
      <c r="B42" s="328"/>
      <c r="C42" s="329"/>
      <c r="D42" s="330"/>
      <c r="E42" s="330"/>
      <c r="F42" s="331"/>
      <c r="G42" s="332"/>
      <c r="H42" s="333"/>
      <c r="I42" s="334"/>
      <c r="J42" s="333"/>
      <c r="K42" s="333"/>
      <c r="L42" s="333"/>
      <c r="M42" s="333"/>
      <c r="N42" s="335"/>
      <c r="O42" s="336"/>
      <c r="P42" s="337"/>
      <c r="Q42" s="289" t="s">
        <v>381</v>
      </c>
      <c r="R42" s="161">
        <v>992</v>
      </c>
      <c r="S42" s="148" t="s">
        <v>89</v>
      </c>
      <c r="T42" s="44" t="s">
        <v>132</v>
      </c>
      <c r="U42" s="115" t="s">
        <v>89</v>
      </c>
      <c r="V42" s="119" t="s">
        <v>234</v>
      </c>
      <c r="W42" s="119" t="s">
        <v>94</v>
      </c>
      <c r="X42" s="117" t="s">
        <v>396</v>
      </c>
      <c r="Y42" s="76" t="s">
        <v>103</v>
      </c>
      <c r="Z42" s="287">
        <v>815.7</v>
      </c>
      <c r="AA42" s="338"/>
    </row>
    <row r="43" spans="1:27" s="185" customFormat="1" ht="19.5" customHeight="1" x14ac:dyDescent="0.25">
      <c r="A43" s="173"/>
      <c r="B43" s="174"/>
      <c r="C43" s="175"/>
      <c r="D43" s="176"/>
      <c r="E43" s="176"/>
      <c r="F43" s="177"/>
      <c r="G43" s="178"/>
      <c r="H43" s="179"/>
      <c r="I43" s="180"/>
      <c r="J43" s="179"/>
      <c r="K43" s="179"/>
      <c r="L43" s="179"/>
      <c r="M43" s="179"/>
      <c r="N43" s="181"/>
      <c r="O43" s="182"/>
      <c r="P43" s="183"/>
      <c r="Q43" s="141" t="s">
        <v>96</v>
      </c>
      <c r="R43" s="161">
        <v>992</v>
      </c>
      <c r="S43" s="148" t="s">
        <v>89</v>
      </c>
      <c r="T43" s="44" t="s">
        <v>132</v>
      </c>
      <c r="U43" s="115" t="s">
        <v>89</v>
      </c>
      <c r="V43" s="119" t="s">
        <v>234</v>
      </c>
      <c r="W43" s="119" t="s">
        <v>94</v>
      </c>
      <c r="X43" s="117" t="s">
        <v>396</v>
      </c>
      <c r="Y43" s="76" t="s">
        <v>104</v>
      </c>
      <c r="Z43" s="287">
        <v>69.3</v>
      </c>
      <c r="AA43" s="184"/>
    </row>
    <row r="44" spans="1:27" s="185" customFormat="1" ht="18" customHeight="1" x14ac:dyDescent="0.25">
      <c r="A44" s="173"/>
      <c r="B44" s="174"/>
      <c r="C44" s="175"/>
      <c r="D44" s="176"/>
      <c r="E44" s="176"/>
      <c r="F44" s="177"/>
      <c r="G44" s="178"/>
      <c r="H44" s="179"/>
      <c r="I44" s="180"/>
      <c r="J44" s="179"/>
      <c r="K44" s="179"/>
      <c r="L44" s="179"/>
      <c r="M44" s="179"/>
      <c r="N44" s="181"/>
      <c r="O44" s="182"/>
      <c r="P44" s="183"/>
      <c r="Q44" s="43" t="s">
        <v>307</v>
      </c>
      <c r="R44" s="161">
        <v>992</v>
      </c>
      <c r="S44" s="148" t="s">
        <v>89</v>
      </c>
      <c r="T44" s="44" t="s">
        <v>132</v>
      </c>
      <c r="U44" s="115" t="s">
        <v>89</v>
      </c>
      <c r="V44" s="119" t="s">
        <v>234</v>
      </c>
      <c r="W44" s="119" t="s">
        <v>94</v>
      </c>
      <c r="X44" s="117" t="s">
        <v>397</v>
      </c>
      <c r="Y44" s="76"/>
      <c r="Z44" s="287">
        <f>Z45</f>
        <v>25</v>
      </c>
      <c r="AA44" s="184"/>
    </row>
    <row r="45" spans="1:27" s="185" customFormat="1" ht="21" customHeight="1" x14ac:dyDescent="0.25">
      <c r="A45" s="173"/>
      <c r="B45" s="174"/>
      <c r="C45" s="175"/>
      <c r="D45" s="176"/>
      <c r="E45" s="176"/>
      <c r="F45" s="177"/>
      <c r="G45" s="178"/>
      <c r="H45" s="179"/>
      <c r="I45" s="180"/>
      <c r="J45" s="179"/>
      <c r="K45" s="179"/>
      <c r="L45" s="179"/>
      <c r="M45" s="179"/>
      <c r="N45" s="181"/>
      <c r="O45" s="182"/>
      <c r="P45" s="183"/>
      <c r="Q45" s="43" t="s">
        <v>398</v>
      </c>
      <c r="R45" s="161">
        <v>992</v>
      </c>
      <c r="S45" s="148" t="s">
        <v>89</v>
      </c>
      <c r="T45" s="44" t="s">
        <v>132</v>
      </c>
      <c r="U45" s="115" t="s">
        <v>89</v>
      </c>
      <c r="V45" s="119" t="s">
        <v>234</v>
      </c>
      <c r="W45" s="119" t="s">
        <v>94</v>
      </c>
      <c r="X45" s="117" t="s">
        <v>397</v>
      </c>
      <c r="Y45" s="76" t="s">
        <v>103</v>
      </c>
      <c r="Z45" s="287">
        <v>25</v>
      </c>
      <c r="AA45" s="184"/>
    </row>
    <row r="46" spans="1:27" s="339" customFormat="1" ht="17.25" customHeight="1" x14ac:dyDescent="0.25">
      <c r="A46" s="327"/>
      <c r="B46" s="328"/>
      <c r="C46" s="329"/>
      <c r="D46" s="330"/>
      <c r="E46" s="330"/>
      <c r="F46" s="331"/>
      <c r="G46" s="332"/>
      <c r="H46" s="333"/>
      <c r="I46" s="334"/>
      <c r="J46" s="333"/>
      <c r="K46" s="333"/>
      <c r="L46" s="333"/>
      <c r="M46" s="333"/>
      <c r="N46" s="335"/>
      <c r="O46" s="336"/>
      <c r="P46" s="337"/>
      <c r="Q46" s="381" t="s">
        <v>46</v>
      </c>
      <c r="R46" s="416">
        <v>992</v>
      </c>
      <c r="S46" s="417" t="s">
        <v>90</v>
      </c>
      <c r="T46" s="417"/>
      <c r="U46" s="430"/>
      <c r="V46" s="431"/>
      <c r="W46" s="431"/>
      <c r="X46" s="432"/>
      <c r="Y46" s="421"/>
      <c r="Z46" s="422">
        <f>Z51</f>
        <v>141.80000000000001</v>
      </c>
      <c r="AA46" s="338"/>
    </row>
    <row r="47" spans="1:27" s="244" customFormat="1" ht="36.75" customHeight="1" x14ac:dyDescent="0.25">
      <c r="A47" s="232"/>
      <c r="B47" s="233"/>
      <c r="C47" s="234"/>
      <c r="D47" s="235"/>
      <c r="E47" s="235"/>
      <c r="F47" s="236"/>
      <c r="G47" s="237"/>
      <c r="H47" s="238"/>
      <c r="I47" s="239"/>
      <c r="J47" s="238"/>
      <c r="K47" s="238"/>
      <c r="L47" s="238"/>
      <c r="M47" s="238"/>
      <c r="N47" s="240"/>
      <c r="O47" s="241"/>
      <c r="P47" s="242"/>
      <c r="Q47" s="46" t="s">
        <v>48</v>
      </c>
      <c r="R47" s="186">
        <v>992</v>
      </c>
      <c r="S47" s="284" t="s">
        <v>90</v>
      </c>
      <c r="T47" s="284" t="s">
        <v>94</v>
      </c>
      <c r="U47" s="290"/>
      <c r="V47" s="291"/>
      <c r="W47" s="291"/>
      <c r="X47" s="292"/>
      <c r="Y47" s="285"/>
      <c r="Z47" s="286">
        <v>141.80000000000001</v>
      </c>
      <c r="AA47" s="243"/>
    </row>
    <row r="48" spans="1:27" s="185" customFormat="1" ht="45.75" customHeight="1" x14ac:dyDescent="0.25">
      <c r="A48" s="173"/>
      <c r="B48" s="174"/>
      <c r="C48" s="175"/>
      <c r="D48" s="176"/>
      <c r="E48" s="176"/>
      <c r="F48" s="177"/>
      <c r="G48" s="178"/>
      <c r="H48" s="179"/>
      <c r="I48" s="180"/>
      <c r="J48" s="179"/>
      <c r="K48" s="179"/>
      <c r="L48" s="179"/>
      <c r="M48" s="179"/>
      <c r="N48" s="181"/>
      <c r="O48" s="182"/>
      <c r="P48" s="183"/>
      <c r="Q48" s="42" t="s">
        <v>383</v>
      </c>
      <c r="R48" s="186">
        <v>992</v>
      </c>
      <c r="S48" s="187" t="s">
        <v>90</v>
      </c>
      <c r="T48" s="187" t="s">
        <v>94</v>
      </c>
      <c r="U48" s="116" t="s">
        <v>89</v>
      </c>
      <c r="V48" s="120">
        <v>0</v>
      </c>
      <c r="W48" s="120" t="s">
        <v>232</v>
      </c>
      <c r="X48" s="118" t="s">
        <v>233</v>
      </c>
      <c r="Y48" s="80"/>
      <c r="Z48" s="286">
        <v>141.80000000000001</v>
      </c>
      <c r="AA48" s="184"/>
    </row>
    <row r="49" spans="1:27" s="185" customFormat="1" ht="36.75" customHeight="1" x14ac:dyDescent="0.25">
      <c r="A49" s="173"/>
      <c r="B49" s="174"/>
      <c r="C49" s="175"/>
      <c r="D49" s="176"/>
      <c r="E49" s="176"/>
      <c r="F49" s="177"/>
      <c r="G49" s="178"/>
      <c r="H49" s="179"/>
      <c r="I49" s="180"/>
      <c r="J49" s="179"/>
      <c r="K49" s="179"/>
      <c r="L49" s="179"/>
      <c r="M49" s="179"/>
      <c r="N49" s="181"/>
      <c r="O49" s="182"/>
      <c r="P49" s="183"/>
      <c r="Q49" s="42" t="s">
        <v>399</v>
      </c>
      <c r="R49" s="186">
        <v>992</v>
      </c>
      <c r="S49" s="187" t="s">
        <v>90</v>
      </c>
      <c r="T49" s="187" t="s">
        <v>94</v>
      </c>
      <c r="U49" s="116" t="s">
        <v>89</v>
      </c>
      <c r="V49" s="120" t="s">
        <v>234</v>
      </c>
      <c r="W49" s="120" t="s">
        <v>114</v>
      </c>
      <c r="X49" s="118" t="s">
        <v>233</v>
      </c>
      <c r="Y49" s="80"/>
      <c r="Z49" s="286">
        <v>141.80000000000001</v>
      </c>
      <c r="AA49" s="184"/>
    </row>
    <row r="50" spans="1:27" s="185" customFormat="1" ht="35.25" customHeight="1" x14ac:dyDescent="0.25">
      <c r="A50" s="173"/>
      <c r="B50" s="174"/>
      <c r="C50" s="175"/>
      <c r="D50" s="176"/>
      <c r="E50" s="176"/>
      <c r="F50" s="177"/>
      <c r="G50" s="178"/>
      <c r="H50" s="179"/>
      <c r="I50" s="180"/>
      <c r="J50" s="179"/>
      <c r="K50" s="179"/>
      <c r="L50" s="179"/>
      <c r="M50" s="179"/>
      <c r="N50" s="181"/>
      <c r="O50" s="182"/>
      <c r="P50" s="183"/>
      <c r="Q50" s="43" t="s">
        <v>143</v>
      </c>
      <c r="R50" s="161">
        <v>992</v>
      </c>
      <c r="S50" s="44" t="s">
        <v>90</v>
      </c>
      <c r="T50" s="44" t="s">
        <v>94</v>
      </c>
      <c r="U50" s="115" t="s">
        <v>89</v>
      </c>
      <c r="V50" s="119" t="s">
        <v>234</v>
      </c>
      <c r="W50" s="119" t="s">
        <v>114</v>
      </c>
      <c r="X50" s="117" t="s">
        <v>249</v>
      </c>
      <c r="Y50" s="76"/>
      <c r="Z50" s="287">
        <v>141.80000000000001</v>
      </c>
      <c r="AA50" s="184"/>
    </row>
    <row r="51" spans="1:27" s="185" customFormat="1" ht="73.5" customHeight="1" x14ac:dyDescent="0.25">
      <c r="A51" s="173"/>
      <c r="B51" s="174"/>
      <c r="C51" s="175"/>
      <c r="D51" s="176"/>
      <c r="E51" s="176"/>
      <c r="F51" s="177"/>
      <c r="G51" s="178"/>
      <c r="H51" s="179"/>
      <c r="I51" s="180"/>
      <c r="J51" s="179"/>
      <c r="K51" s="179"/>
      <c r="L51" s="179"/>
      <c r="M51" s="179"/>
      <c r="N51" s="181"/>
      <c r="O51" s="182"/>
      <c r="P51" s="183"/>
      <c r="Q51" s="65" t="s">
        <v>144</v>
      </c>
      <c r="R51" s="161">
        <v>992</v>
      </c>
      <c r="S51" s="44" t="s">
        <v>90</v>
      </c>
      <c r="T51" s="44" t="s">
        <v>94</v>
      </c>
      <c r="U51" s="115" t="s">
        <v>89</v>
      </c>
      <c r="V51" s="119" t="s">
        <v>234</v>
      </c>
      <c r="W51" s="119" t="s">
        <v>114</v>
      </c>
      <c r="X51" s="117" t="s">
        <v>249</v>
      </c>
      <c r="Y51" s="76" t="s">
        <v>92</v>
      </c>
      <c r="Z51" s="287">
        <v>141.80000000000001</v>
      </c>
      <c r="AA51" s="184"/>
    </row>
    <row r="52" spans="1:27" s="185" customFormat="1" ht="31.5" x14ac:dyDescent="0.25">
      <c r="A52" s="173"/>
      <c r="B52" s="174"/>
      <c r="C52" s="175"/>
      <c r="D52" s="176"/>
      <c r="E52" s="176"/>
      <c r="F52" s="177"/>
      <c r="G52" s="504" t="s">
        <v>121</v>
      </c>
      <c r="H52" s="504"/>
      <c r="I52" s="504"/>
      <c r="J52" s="504"/>
      <c r="K52" s="504"/>
      <c r="L52" s="504"/>
      <c r="M52" s="504"/>
      <c r="N52" s="181" t="s">
        <v>121</v>
      </c>
      <c r="O52" s="182">
        <v>0</v>
      </c>
      <c r="P52" s="183"/>
      <c r="Q52" s="65" t="s">
        <v>102</v>
      </c>
      <c r="R52" s="161">
        <v>992</v>
      </c>
      <c r="S52" s="44" t="s">
        <v>90</v>
      </c>
      <c r="T52" s="44" t="s">
        <v>94</v>
      </c>
      <c r="U52" s="115" t="s">
        <v>89</v>
      </c>
      <c r="V52" s="119" t="s">
        <v>234</v>
      </c>
      <c r="W52" s="119" t="s">
        <v>114</v>
      </c>
      <c r="X52" s="117" t="s">
        <v>249</v>
      </c>
      <c r="Y52" s="76" t="s">
        <v>103</v>
      </c>
      <c r="Z52" s="287">
        <v>0</v>
      </c>
      <c r="AA52" s="184"/>
    </row>
    <row r="53" spans="1:27" s="339" customFormat="1" ht="31.5" x14ac:dyDescent="0.25">
      <c r="A53" s="327"/>
      <c r="B53" s="328"/>
      <c r="C53" s="329"/>
      <c r="D53" s="330"/>
      <c r="E53" s="330"/>
      <c r="F53" s="331"/>
      <c r="G53" s="331"/>
      <c r="H53" s="332"/>
      <c r="I53" s="332"/>
      <c r="J53" s="332"/>
      <c r="K53" s="332"/>
      <c r="L53" s="332"/>
      <c r="M53" s="332"/>
      <c r="N53" s="335"/>
      <c r="O53" s="336"/>
      <c r="P53" s="337"/>
      <c r="Q53" s="428" t="s">
        <v>50</v>
      </c>
      <c r="R53" s="416">
        <v>992</v>
      </c>
      <c r="S53" s="426" t="s">
        <v>94</v>
      </c>
      <c r="T53" s="426"/>
      <c r="U53" s="418"/>
      <c r="V53" s="419"/>
      <c r="W53" s="419"/>
      <c r="X53" s="420"/>
      <c r="Y53" s="427"/>
      <c r="Z53" s="422">
        <f>Z54</f>
        <v>15</v>
      </c>
      <c r="AA53" s="338"/>
    </row>
    <row r="54" spans="1:27" s="24" customFormat="1" ht="63" x14ac:dyDescent="0.25">
      <c r="A54" s="61"/>
      <c r="B54" s="50"/>
      <c r="C54" s="51"/>
      <c r="D54" s="51"/>
      <c r="E54" s="70"/>
      <c r="F54" s="54"/>
      <c r="G54" s="54"/>
      <c r="H54" s="53"/>
      <c r="I54" s="54"/>
      <c r="J54" s="54"/>
      <c r="K54" s="54"/>
      <c r="L54" s="54"/>
      <c r="M54" s="54"/>
      <c r="N54" s="62"/>
      <c r="O54" s="63"/>
      <c r="P54" s="130">
        <v>2</v>
      </c>
      <c r="Q54" s="172" t="s">
        <v>425</v>
      </c>
      <c r="R54" s="186">
        <v>992</v>
      </c>
      <c r="S54" s="187" t="s">
        <v>94</v>
      </c>
      <c r="T54" s="187" t="s">
        <v>176</v>
      </c>
      <c r="U54" s="116"/>
      <c r="V54" s="120"/>
      <c r="W54" s="120"/>
      <c r="X54" s="118"/>
      <c r="Y54" s="80"/>
      <c r="Z54" s="286">
        <f>SUM(Z55+Z60+Z66)</f>
        <v>15</v>
      </c>
      <c r="AA54" s="111"/>
    </row>
    <row r="55" spans="1:27" s="213" customFormat="1" ht="47.25" x14ac:dyDescent="0.25">
      <c r="A55" s="203"/>
      <c r="B55" s="204"/>
      <c r="C55" s="205"/>
      <c r="D55" s="205"/>
      <c r="E55" s="206"/>
      <c r="F55" s="207"/>
      <c r="G55" s="207"/>
      <c r="H55" s="208"/>
      <c r="I55" s="207"/>
      <c r="J55" s="207"/>
      <c r="K55" s="207"/>
      <c r="L55" s="207"/>
      <c r="M55" s="207"/>
      <c r="N55" s="209"/>
      <c r="O55" s="210"/>
      <c r="P55" s="211"/>
      <c r="Q55" s="172" t="s">
        <v>472</v>
      </c>
      <c r="R55" s="186">
        <v>992</v>
      </c>
      <c r="S55" s="187" t="s">
        <v>94</v>
      </c>
      <c r="T55" s="187" t="s">
        <v>176</v>
      </c>
      <c r="U55" s="116" t="s">
        <v>98</v>
      </c>
      <c r="V55" s="120" t="s">
        <v>231</v>
      </c>
      <c r="W55" s="120" t="s">
        <v>232</v>
      </c>
      <c r="X55" s="118" t="s">
        <v>233</v>
      </c>
      <c r="Y55" s="80"/>
      <c r="Z55" s="286">
        <v>5</v>
      </c>
      <c r="AA55" s="212"/>
    </row>
    <row r="56" spans="1:27" s="24" customFormat="1" x14ac:dyDescent="0.25">
      <c r="A56" s="61"/>
      <c r="B56" s="50"/>
      <c r="C56" s="51"/>
      <c r="D56" s="51"/>
      <c r="E56" s="70"/>
      <c r="F56" s="54"/>
      <c r="G56" s="54"/>
      <c r="H56" s="53"/>
      <c r="I56" s="54"/>
      <c r="J56" s="54"/>
      <c r="K56" s="54"/>
      <c r="L56" s="54"/>
      <c r="M56" s="54"/>
      <c r="N56" s="62"/>
      <c r="O56" s="63"/>
      <c r="P56" s="129"/>
      <c r="Q56" s="65" t="s">
        <v>149</v>
      </c>
      <c r="R56" s="161">
        <v>992</v>
      </c>
      <c r="S56" s="44" t="s">
        <v>94</v>
      </c>
      <c r="T56" s="44" t="s">
        <v>176</v>
      </c>
      <c r="U56" s="115" t="s">
        <v>98</v>
      </c>
      <c r="V56" s="119" t="s">
        <v>234</v>
      </c>
      <c r="W56" s="119" t="s">
        <v>232</v>
      </c>
      <c r="X56" s="117" t="s">
        <v>233</v>
      </c>
      <c r="Y56" s="76"/>
      <c r="Z56" s="287">
        <v>5</v>
      </c>
      <c r="AA56" s="111"/>
    </row>
    <row r="57" spans="1:27" s="24" customFormat="1" ht="31.5" x14ac:dyDescent="0.25">
      <c r="A57" s="61"/>
      <c r="B57" s="50"/>
      <c r="C57" s="51"/>
      <c r="D57" s="51"/>
      <c r="E57" s="70"/>
      <c r="F57" s="54"/>
      <c r="G57" s="54"/>
      <c r="H57" s="53"/>
      <c r="I57" s="54"/>
      <c r="J57" s="54"/>
      <c r="K57" s="54"/>
      <c r="L57" s="54"/>
      <c r="M57" s="54"/>
      <c r="N57" s="62"/>
      <c r="O57" s="63"/>
      <c r="P57" s="129"/>
      <c r="Q57" s="65" t="s">
        <v>400</v>
      </c>
      <c r="R57" s="161">
        <v>992</v>
      </c>
      <c r="S57" s="44" t="s">
        <v>94</v>
      </c>
      <c r="T57" s="44" t="s">
        <v>176</v>
      </c>
      <c r="U57" s="115" t="s">
        <v>98</v>
      </c>
      <c r="V57" s="119" t="s">
        <v>234</v>
      </c>
      <c r="W57" s="119" t="s">
        <v>90</v>
      </c>
      <c r="X57" s="117" t="s">
        <v>233</v>
      </c>
      <c r="Y57" s="76"/>
      <c r="Z57" s="287">
        <v>5</v>
      </c>
      <c r="AA57" s="111"/>
    </row>
    <row r="58" spans="1:27" ht="30.75" customHeight="1" x14ac:dyDescent="0.25">
      <c r="A58" s="49"/>
      <c r="B58" s="50"/>
      <c r="C58" s="51"/>
      <c r="D58" s="52"/>
      <c r="E58" s="68"/>
      <c r="F58" s="54"/>
      <c r="G58" s="54"/>
      <c r="H58" s="59"/>
      <c r="I58" s="58"/>
      <c r="J58" s="58"/>
      <c r="K58" s="58"/>
      <c r="L58" s="58"/>
      <c r="M58" s="58"/>
      <c r="N58" s="55"/>
      <c r="O58" s="56"/>
      <c r="P58" s="129"/>
      <c r="Q58" s="65" t="s">
        <v>401</v>
      </c>
      <c r="R58" s="161">
        <v>992</v>
      </c>
      <c r="S58" s="44" t="s">
        <v>94</v>
      </c>
      <c r="T58" s="44" t="s">
        <v>176</v>
      </c>
      <c r="U58" s="115" t="s">
        <v>98</v>
      </c>
      <c r="V58" s="119" t="s">
        <v>234</v>
      </c>
      <c r="W58" s="119" t="s">
        <v>90</v>
      </c>
      <c r="X58" s="117" t="s">
        <v>402</v>
      </c>
      <c r="Y58" s="76"/>
      <c r="Z58" s="287">
        <v>5</v>
      </c>
      <c r="AA58" s="111"/>
    </row>
    <row r="59" spans="1:27" ht="44.25" customHeight="1" x14ac:dyDescent="0.25">
      <c r="A59" s="49"/>
      <c r="B59" s="50"/>
      <c r="C59" s="51"/>
      <c r="D59" s="52"/>
      <c r="E59" s="68"/>
      <c r="F59" s="54"/>
      <c r="G59" s="54"/>
      <c r="H59" s="59"/>
      <c r="I59" s="58"/>
      <c r="J59" s="58"/>
      <c r="K59" s="58"/>
      <c r="L59" s="58"/>
      <c r="M59" s="58"/>
      <c r="N59" s="55"/>
      <c r="O59" s="56"/>
      <c r="P59" s="129"/>
      <c r="Q59" s="65" t="s">
        <v>381</v>
      </c>
      <c r="R59" s="161">
        <v>992</v>
      </c>
      <c r="S59" s="44" t="s">
        <v>94</v>
      </c>
      <c r="T59" s="44" t="s">
        <v>176</v>
      </c>
      <c r="U59" s="115" t="s">
        <v>98</v>
      </c>
      <c r="V59" s="119" t="s">
        <v>234</v>
      </c>
      <c r="W59" s="119" t="s">
        <v>90</v>
      </c>
      <c r="X59" s="117" t="s">
        <v>402</v>
      </c>
      <c r="Y59" s="76" t="s">
        <v>103</v>
      </c>
      <c r="Z59" s="287">
        <v>5</v>
      </c>
      <c r="AA59" s="111"/>
    </row>
    <row r="60" spans="1:27" ht="36.75" customHeight="1" x14ac:dyDescent="0.25">
      <c r="A60" s="49"/>
      <c r="B60" s="50"/>
      <c r="C60" s="51"/>
      <c r="D60" s="52"/>
      <c r="E60" s="68"/>
      <c r="F60" s="53"/>
      <c r="G60" s="137"/>
      <c r="H60" s="135"/>
      <c r="I60" s="135"/>
      <c r="J60" s="135"/>
      <c r="K60" s="135"/>
      <c r="L60" s="135"/>
      <c r="M60" s="136"/>
      <c r="N60" s="55"/>
      <c r="O60" s="56"/>
      <c r="P60" s="129"/>
      <c r="Q60" s="172" t="s">
        <v>218</v>
      </c>
      <c r="R60" s="186">
        <v>992</v>
      </c>
      <c r="S60" s="187" t="s">
        <v>94</v>
      </c>
      <c r="T60" s="187" t="s">
        <v>176</v>
      </c>
      <c r="U60" s="116"/>
      <c r="V60" s="120"/>
      <c r="W60" s="120"/>
      <c r="X60" s="118"/>
      <c r="Y60" s="80"/>
      <c r="Z60" s="286">
        <v>5</v>
      </c>
      <c r="AA60" s="111"/>
    </row>
    <row r="61" spans="1:27" s="222" customFormat="1" ht="30.75" customHeight="1" x14ac:dyDescent="0.25">
      <c r="A61" s="214"/>
      <c r="B61" s="204"/>
      <c r="C61" s="205"/>
      <c r="D61" s="215"/>
      <c r="E61" s="216"/>
      <c r="F61" s="208"/>
      <c r="G61" s="217"/>
      <c r="H61" s="218"/>
      <c r="I61" s="218"/>
      <c r="J61" s="218"/>
      <c r="K61" s="218"/>
      <c r="L61" s="218"/>
      <c r="M61" s="219"/>
      <c r="N61" s="220"/>
      <c r="O61" s="221"/>
      <c r="P61" s="211"/>
      <c r="Q61" s="172" t="s">
        <v>472</v>
      </c>
      <c r="R61" s="186">
        <v>992</v>
      </c>
      <c r="S61" s="187" t="s">
        <v>94</v>
      </c>
      <c r="T61" s="187" t="s">
        <v>176</v>
      </c>
      <c r="U61" s="116" t="s">
        <v>98</v>
      </c>
      <c r="V61" s="120" t="s">
        <v>231</v>
      </c>
      <c r="W61" s="120" t="s">
        <v>232</v>
      </c>
      <c r="X61" s="118" t="s">
        <v>233</v>
      </c>
      <c r="Y61" s="80"/>
      <c r="Z61" s="286">
        <v>5</v>
      </c>
      <c r="AA61" s="212"/>
    </row>
    <row r="62" spans="1:27" ht="48.75" customHeight="1" x14ac:dyDescent="0.25">
      <c r="A62" s="49"/>
      <c r="B62" s="50"/>
      <c r="C62" s="51"/>
      <c r="D62" s="52"/>
      <c r="E62" s="68"/>
      <c r="F62" s="53"/>
      <c r="G62" s="137"/>
      <c r="H62" s="135"/>
      <c r="I62" s="135"/>
      <c r="J62" s="135"/>
      <c r="K62" s="135"/>
      <c r="L62" s="135"/>
      <c r="M62" s="136"/>
      <c r="N62" s="55"/>
      <c r="O62" s="56"/>
      <c r="P62" s="129"/>
      <c r="Q62" s="65" t="s">
        <v>149</v>
      </c>
      <c r="R62" s="161">
        <v>992</v>
      </c>
      <c r="S62" s="44" t="s">
        <v>94</v>
      </c>
      <c r="T62" s="44" t="s">
        <v>176</v>
      </c>
      <c r="U62" s="115" t="s">
        <v>98</v>
      </c>
      <c r="V62" s="119" t="s">
        <v>234</v>
      </c>
      <c r="W62" s="119" t="s">
        <v>232</v>
      </c>
      <c r="X62" s="117" t="s">
        <v>233</v>
      </c>
      <c r="Y62" s="76"/>
      <c r="Z62" s="287">
        <v>5</v>
      </c>
      <c r="AA62" s="111"/>
    </row>
    <row r="63" spans="1:27" ht="46.5" customHeight="1" x14ac:dyDescent="0.25">
      <c r="A63" s="49"/>
      <c r="B63" s="50"/>
      <c r="C63" s="51"/>
      <c r="D63" s="52"/>
      <c r="E63" s="68"/>
      <c r="F63" s="53"/>
      <c r="G63" s="137"/>
      <c r="H63" s="135"/>
      <c r="I63" s="135"/>
      <c r="J63" s="135"/>
      <c r="K63" s="135"/>
      <c r="L63" s="135"/>
      <c r="M63" s="136"/>
      <c r="N63" s="55"/>
      <c r="O63" s="56"/>
      <c r="P63" s="129"/>
      <c r="Q63" s="65" t="s">
        <v>344</v>
      </c>
      <c r="R63" s="161">
        <v>992</v>
      </c>
      <c r="S63" s="44" t="s">
        <v>94</v>
      </c>
      <c r="T63" s="44" t="s">
        <v>176</v>
      </c>
      <c r="U63" s="115" t="s">
        <v>98</v>
      </c>
      <c r="V63" s="119" t="s">
        <v>234</v>
      </c>
      <c r="W63" s="119" t="s">
        <v>98</v>
      </c>
      <c r="X63" s="117" t="s">
        <v>233</v>
      </c>
      <c r="Y63" s="76"/>
      <c r="Z63" s="287">
        <v>5</v>
      </c>
      <c r="AA63" s="111"/>
    </row>
    <row r="64" spans="1:27" ht="20.25" customHeight="1" x14ac:dyDescent="0.25">
      <c r="A64" s="49"/>
      <c r="B64" s="50"/>
      <c r="C64" s="51"/>
      <c r="D64" s="52"/>
      <c r="E64" s="68"/>
      <c r="F64" s="53"/>
      <c r="G64" s="137"/>
      <c r="H64" s="135"/>
      <c r="I64" s="135"/>
      <c r="J64" s="135"/>
      <c r="K64" s="135"/>
      <c r="L64" s="135"/>
      <c r="M64" s="136"/>
      <c r="N64" s="55"/>
      <c r="O64" s="56"/>
      <c r="P64" s="129"/>
      <c r="Q64" s="65" t="s">
        <v>403</v>
      </c>
      <c r="R64" s="161">
        <v>992</v>
      </c>
      <c r="S64" s="44" t="s">
        <v>94</v>
      </c>
      <c r="T64" s="44" t="s">
        <v>176</v>
      </c>
      <c r="U64" s="115" t="s">
        <v>98</v>
      </c>
      <c r="V64" s="119" t="s">
        <v>234</v>
      </c>
      <c r="W64" s="119" t="s">
        <v>98</v>
      </c>
      <c r="X64" s="117" t="s">
        <v>404</v>
      </c>
      <c r="Y64" s="76"/>
      <c r="Z64" s="287">
        <v>5</v>
      </c>
      <c r="AA64" s="111"/>
    </row>
    <row r="65" spans="1:27" ht="20.25" customHeight="1" x14ac:dyDescent="0.25">
      <c r="A65" s="49"/>
      <c r="B65" s="50"/>
      <c r="C65" s="51"/>
      <c r="D65" s="52"/>
      <c r="E65" s="68"/>
      <c r="F65" s="53"/>
      <c r="G65" s="137"/>
      <c r="H65" s="135"/>
      <c r="I65" s="135"/>
      <c r="J65" s="135"/>
      <c r="K65" s="135"/>
      <c r="L65" s="135"/>
      <c r="M65" s="136"/>
      <c r="N65" s="55"/>
      <c r="O65" s="56"/>
      <c r="P65" s="129"/>
      <c r="Q65" s="65" t="s">
        <v>381</v>
      </c>
      <c r="R65" s="161">
        <v>992</v>
      </c>
      <c r="S65" s="44" t="s">
        <v>94</v>
      </c>
      <c r="T65" s="44" t="s">
        <v>176</v>
      </c>
      <c r="U65" s="115" t="s">
        <v>98</v>
      </c>
      <c r="V65" s="119" t="s">
        <v>234</v>
      </c>
      <c r="W65" s="119" t="s">
        <v>98</v>
      </c>
      <c r="X65" s="117" t="s">
        <v>404</v>
      </c>
      <c r="Y65" s="76" t="s">
        <v>103</v>
      </c>
      <c r="Z65" s="287">
        <v>5</v>
      </c>
      <c r="AA65" s="111"/>
    </row>
    <row r="66" spans="1:27" ht="37.5" customHeight="1" x14ac:dyDescent="0.25">
      <c r="A66" s="49"/>
      <c r="B66" s="50"/>
      <c r="C66" s="51"/>
      <c r="D66" s="52"/>
      <c r="E66" s="68"/>
      <c r="F66" s="53"/>
      <c r="G66" s="137"/>
      <c r="H66" s="135"/>
      <c r="I66" s="135"/>
      <c r="J66" s="135"/>
      <c r="K66" s="135"/>
      <c r="L66" s="135"/>
      <c r="M66" s="136"/>
      <c r="N66" s="55"/>
      <c r="O66" s="56"/>
      <c r="P66" s="129"/>
      <c r="Q66" s="172" t="s">
        <v>146</v>
      </c>
      <c r="R66" s="186">
        <v>992</v>
      </c>
      <c r="S66" s="187" t="s">
        <v>94</v>
      </c>
      <c r="T66" s="187" t="s">
        <v>348</v>
      </c>
      <c r="U66" s="116"/>
      <c r="V66" s="120"/>
      <c r="W66" s="120"/>
      <c r="X66" s="118"/>
      <c r="Y66" s="80"/>
      <c r="Z66" s="286">
        <v>5</v>
      </c>
      <c r="AA66" s="111"/>
    </row>
    <row r="67" spans="1:27" s="222" customFormat="1" ht="59.25" customHeight="1" x14ac:dyDescent="0.25">
      <c r="A67" s="214"/>
      <c r="B67" s="204"/>
      <c r="C67" s="205"/>
      <c r="D67" s="215"/>
      <c r="E67" s="216"/>
      <c r="F67" s="208"/>
      <c r="G67" s="217"/>
      <c r="H67" s="218"/>
      <c r="I67" s="218"/>
      <c r="J67" s="218"/>
      <c r="K67" s="218"/>
      <c r="L67" s="218"/>
      <c r="M67" s="219"/>
      <c r="N67" s="220"/>
      <c r="O67" s="221"/>
      <c r="P67" s="211"/>
      <c r="Q67" s="172" t="s">
        <v>472</v>
      </c>
      <c r="R67" s="186">
        <v>992</v>
      </c>
      <c r="S67" s="187" t="s">
        <v>94</v>
      </c>
      <c r="T67" s="187" t="s">
        <v>348</v>
      </c>
      <c r="U67" s="116" t="s">
        <v>98</v>
      </c>
      <c r="V67" s="120" t="s">
        <v>231</v>
      </c>
      <c r="W67" s="120" t="s">
        <v>232</v>
      </c>
      <c r="X67" s="118" t="s">
        <v>233</v>
      </c>
      <c r="Y67" s="80"/>
      <c r="Z67" s="286">
        <v>5</v>
      </c>
      <c r="AA67" s="212"/>
    </row>
    <row r="68" spans="1:27" ht="18" customHeight="1" x14ac:dyDescent="0.25">
      <c r="A68" s="49"/>
      <c r="B68" s="50"/>
      <c r="C68" s="51"/>
      <c r="D68" s="52"/>
      <c r="E68" s="68"/>
      <c r="F68" s="53"/>
      <c r="G68" s="137"/>
      <c r="H68" s="135"/>
      <c r="I68" s="135"/>
      <c r="J68" s="135"/>
      <c r="K68" s="135"/>
      <c r="L68" s="135"/>
      <c r="M68" s="136"/>
      <c r="N68" s="55"/>
      <c r="O68" s="56"/>
      <c r="P68" s="129"/>
      <c r="Q68" s="65" t="s">
        <v>149</v>
      </c>
      <c r="R68" s="161">
        <v>992</v>
      </c>
      <c r="S68" s="44" t="s">
        <v>94</v>
      </c>
      <c r="T68" s="44" t="s">
        <v>348</v>
      </c>
      <c r="U68" s="115" t="s">
        <v>98</v>
      </c>
      <c r="V68" s="119" t="s">
        <v>234</v>
      </c>
      <c r="W68" s="119" t="s">
        <v>232</v>
      </c>
      <c r="X68" s="117" t="s">
        <v>233</v>
      </c>
      <c r="Y68" s="76"/>
      <c r="Z68" s="287">
        <v>5</v>
      </c>
      <c r="AA68" s="111"/>
    </row>
    <row r="69" spans="1:27" ht="48.75" customHeight="1" x14ac:dyDescent="0.25">
      <c r="A69" s="49"/>
      <c r="B69" s="50"/>
      <c r="C69" s="51"/>
      <c r="D69" s="52"/>
      <c r="E69" s="68"/>
      <c r="F69" s="53"/>
      <c r="G69" s="137"/>
      <c r="H69" s="135"/>
      <c r="I69" s="135"/>
      <c r="J69" s="135"/>
      <c r="K69" s="135"/>
      <c r="L69" s="135"/>
      <c r="M69" s="136"/>
      <c r="N69" s="55"/>
      <c r="O69" s="56"/>
      <c r="P69" s="129"/>
      <c r="Q69" s="65" t="s">
        <v>405</v>
      </c>
      <c r="R69" s="161">
        <v>992</v>
      </c>
      <c r="S69" s="44" t="s">
        <v>94</v>
      </c>
      <c r="T69" s="44" t="s">
        <v>348</v>
      </c>
      <c r="U69" s="115" t="s">
        <v>98</v>
      </c>
      <c r="V69" s="119" t="s">
        <v>234</v>
      </c>
      <c r="W69" s="119" t="s">
        <v>108</v>
      </c>
      <c r="X69" s="117" t="s">
        <v>233</v>
      </c>
      <c r="Y69" s="76"/>
      <c r="Z69" s="287">
        <v>5</v>
      </c>
      <c r="AA69" s="111"/>
    </row>
    <row r="70" spans="1:27" ht="21.75" customHeight="1" x14ac:dyDescent="0.25">
      <c r="A70" s="49"/>
      <c r="B70" s="189"/>
      <c r="C70" s="52"/>
      <c r="D70" s="52"/>
      <c r="E70" s="68"/>
      <c r="F70" s="59"/>
      <c r="G70" s="135"/>
      <c r="H70" s="135"/>
      <c r="I70" s="135"/>
      <c r="J70" s="135"/>
      <c r="K70" s="135"/>
      <c r="L70" s="135"/>
      <c r="M70" s="136"/>
      <c r="N70" s="55"/>
      <c r="O70" s="56"/>
      <c r="P70" s="129"/>
      <c r="Q70" s="65" t="s">
        <v>406</v>
      </c>
      <c r="R70" s="161">
        <v>992</v>
      </c>
      <c r="S70" s="44" t="s">
        <v>94</v>
      </c>
      <c r="T70" s="44" t="s">
        <v>348</v>
      </c>
      <c r="U70" s="115" t="s">
        <v>98</v>
      </c>
      <c r="V70" s="119" t="s">
        <v>234</v>
      </c>
      <c r="W70" s="119" t="s">
        <v>108</v>
      </c>
      <c r="X70" s="117" t="s">
        <v>407</v>
      </c>
      <c r="Y70" s="76"/>
      <c r="Z70" s="287">
        <v>5</v>
      </c>
      <c r="AA70" s="112"/>
    </row>
    <row r="71" spans="1:27" ht="16.5" customHeight="1" x14ac:dyDescent="0.25">
      <c r="A71" s="49"/>
      <c r="B71" s="50"/>
      <c r="C71" s="51"/>
      <c r="D71" s="52"/>
      <c r="E71" s="68"/>
      <c r="F71" s="53"/>
      <c r="G71" s="137"/>
      <c r="H71" s="135"/>
      <c r="I71" s="135"/>
      <c r="J71" s="135"/>
      <c r="K71" s="135"/>
      <c r="L71" s="135"/>
      <c r="M71" s="136"/>
      <c r="N71" s="55"/>
      <c r="O71" s="56"/>
      <c r="P71" s="129"/>
      <c r="Q71" s="65" t="s">
        <v>102</v>
      </c>
      <c r="R71" s="161">
        <v>992</v>
      </c>
      <c r="S71" s="44" t="s">
        <v>94</v>
      </c>
      <c r="T71" s="44" t="s">
        <v>348</v>
      </c>
      <c r="U71" s="115" t="s">
        <v>98</v>
      </c>
      <c r="V71" s="119" t="s">
        <v>234</v>
      </c>
      <c r="W71" s="119" t="s">
        <v>108</v>
      </c>
      <c r="X71" s="117" t="s">
        <v>407</v>
      </c>
      <c r="Y71" s="76" t="s">
        <v>103</v>
      </c>
      <c r="Z71" s="287">
        <v>5</v>
      </c>
      <c r="AA71" s="111"/>
    </row>
    <row r="72" spans="1:27" s="313" customFormat="1" ht="35.25" customHeight="1" x14ac:dyDescent="0.25">
      <c r="A72" s="301"/>
      <c r="B72" s="302"/>
      <c r="C72" s="303"/>
      <c r="D72" s="304"/>
      <c r="E72" s="305"/>
      <c r="F72" s="377"/>
      <c r="G72" s="378"/>
      <c r="H72" s="433"/>
      <c r="I72" s="433"/>
      <c r="J72" s="433"/>
      <c r="K72" s="433"/>
      <c r="L72" s="433"/>
      <c r="M72" s="434"/>
      <c r="N72" s="309"/>
      <c r="O72" s="310"/>
      <c r="P72" s="311"/>
      <c r="Q72" s="423" t="s">
        <v>51</v>
      </c>
      <c r="R72" s="416">
        <v>992</v>
      </c>
      <c r="S72" s="426" t="s">
        <v>98</v>
      </c>
      <c r="T72" s="426"/>
      <c r="U72" s="418"/>
      <c r="V72" s="419"/>
      <c r="W72" s="419"/>
      <c r="X72" s="420"/>
      <c r="Y72" s="427"/>
      <c r="Z72" s="422">
        <f>SUM(Z73)</f>
        <v>3174.5</v>
      </c>
      <c r="AA72" s="312"/>
    </row>
    <row r="73" spans="1:27" ht="31.5" customHeight="1" x14ac:dyDescent="0.25">
      <c r="A73" s="49"/>
      <c r="B73" s="50"/>
      <c r="C73" s="51"/>
      <c r="D73" s="52"/>
      <c r="E73" s="68"/>
      <c r="F73" s="53"/>
      <c r="G73" s="137"/>
      <c r="H73" s="135"/>
      <c r="I73" s="135"/>
      <c r="J73" s="135"/>
      <c r="K73" s="135"/>
      <c r="L73" s="135"/>
      <c r="M73" s="136"/>
      <c r="N73" s="55"/>
      <c r="O73" s="56"/>
      <c r="P73" s="129"/>
      <c r="Q73" s="64" t="s">
        <v>152</v>
      </c>
      <c r="R73" s="186" t="s">
        <v>208</v>
      </c>
      <c r="S73" s="187" t="s">
        <v>98</v>
      </c>
      <c r="T73" s="187" t="s">
        <v>153</v>
      </c>
      <c r="U73" s="116"/>
      <c r="V73" s="120"/>
      <c r="W73" s="120"/>
      <c r="X73" s="118"/>
      <c r="Y73" s="80"/>
      <c r="Z73" s="286">
        <f>SUM(Z74)</f>
        <v>3174.5</v>
      </c>
      <c r="AA73" s="111"/>
    </row>
    <row r="74" spans="1:27" ht="46.5" customHeight="1" x14ac:dyDescent="0.25">
      <c r="A74" s="49"/>
      <c r="B74" s="50"/>
      <c r="C74" s="51"/>
      <c r="D74" s="52"/>
      <c r="E74" s="68"/>
      <c r="F74" s="53"/>
      <c r="G74" s="137"/>
      <c r="H74" s="135"/>
      <c r="I74" s="135"/>
      <c r="J74" s="135"/>
      <c r="K74" s="135"/>
      <c r="L74" s="135"/>
      <c r="M74" s="136"/>
      <c r="N74" s="55"/>
      <c r="O74" s="56"/>
      <c r="P74" s="129"/>
      <c r="Q74" s="42" t="s">
        <v>481</v>
      </c>
      <c r="R74" s="186">
        <v>992</v>
      </c>
      <c r="S74" s="187" t="s">
        <v>98</v>
      </c>
      <c r="T74" s="187" t="s">
        <v>153</v>
      </c>
      <c r="U74" s="116" t="s">
        <v>90</v>
      </c>
      <c r="V74" s="120" t="s">
        <v>231</v>
      </c>
      <c r="W74" s="120" t="s">
        <v>232</v>
      </c>
      <c r="X74" s="118" t="s">
        <v>233</v>
      </c>
      <c r="Y74" s="80"/>
      <c r="Z74" s="286">
        <f>Z76</f>
        <v>3174.5</v>
      </c>
      <c r="AA74" s="111"/>
    </row>
    <row r="75" spans="1:27" ht="51.75" customHeight="1" x14ac:dyDescent="0.25">
      <c r="A75" s="49"/>
      <c r="B75" s="50"/>
      <c r="C75" s="51"/>
      <c r="D75" s="52"/>
      <c r="E75" s="68"/>
      <c r="F75" s="53"/>
      <c r="G75" s="137"/>
      <c r="H75" s="135"/>
      <c r="I75" s="135"/>
      <c r="J75" s="135"/>
      <c r="K75" s="135"/>
      <c r="L75" s="135"/>
      <c r="M75" s="136"/>
      <c r="N75" s="55"/>
      <c r="O75" s="56"/>
      <c r="P75" s="129"/>
      <c r="Q75" s="43" t="s">
        <v>408</v>
      </c>
      <c r="R75" s="161">
        <v>992</v>
      </c>
      <c r="S75" s="44" t="s">
        <v>98</v>
      </c>
      <c r="T75" s="44" t="s">
        <v>153</v>
      </c>
      <c r="U75" s="115" t="s">
        <v>90</v>
      </c>
      <c r="V75" s="119" t="s">
        <v>234</v>
      </c>
      <c r="W75" s="119" t="s">
        <v>90</v>
      </c>
      <c r="X75" s="117" t="s">
        <v>233</v>
      </c>
      <c r="Y75" s="76"/>
      <c r="Z75" s="287">
        <v>3174.5</v>
      </c>
      <c r="AA75" s="111"/>
    </row>
    <row r="76" spans="1:27" ht="16.5" customHeight="1" x14ac:dyDescent="0.25">
      <c r="A76" s="49"/>
      <c r="B76" s="50"/>
      <c r="C76" s="51"/>
      <c r="D76" s="52"/>
      <c r="E76" s="68"/>
      <c r="F76" s="53"/>
      <c r="G76" s="137"/>
      <c r="H76" s="135"/>
      <c r="I76" s="135"/>
      <c r="J76" s="135"/>
      <c r="K76" s="135"/>
      <c r="L76" s="135"/>
      <c r="M76" s="136"/>
      <c r="N76" s="55"/>
      <c r="O76" s="56"/>
      <c r="P76" s="129"/>
      <c r="Q76" s="293" t="s">
        <v>409</v>
      </c>
      <c r="R76" s="161">
        <v>992</v>
      </c>
      <c r="S76" s="44" t="s">
        <v>98</v>
      </c>
      <c r="T76" s="44" t="s">
        <v>153</v>
      </c>
      <c r="U76" s="115" t="s">
        <v>90</v>
      </c>
      <c r="V76" s="119" t="s">
        <v>234</v>
      </c>
      <c r="W76" s="119" t="s">
        <v>90</v>
      </c>
      <c r="X76" s="117" t="s">
        <v>410</v>
      </c>
      <c r="Y76" s="76"/>
      <c r="Z76" s="287">
        <v>3174.5</v>
      </c>
      <c r="AA76" s="111"/>
    </row>
    <row r="77" spans="1:27" ht="16.5" customHeight="1" x14ac:dyDescent="0.25">
      <c r="A77" s="49"/>
      <c r="B77" s="50"/>
      <c r="C77" s="51"/>
      <c r="D77" s="52"/>
      <c r="E77" s="68"/>
      <c r="F77" s="53"/>
      <c r="G77" s="137"/>
      <c r="H77" s="135"/>
      <c r="I77" s="135"/>
      <c r="J77" s="135"/>
      <c r="K77" s="135"/>
      <c r="L77" s="135"/>
      <c r="M77" s="136"/>
      <c r="N77" s="55"/>
      <c r="O77" s="56"/>
      <c r="P77" s="129"/>
      <c r="Q77" s="45" t="s">
        <v>381</v>
      </c>
      <c r="R77" s="162">
        <v>992</v>
      </c>
      <c r="S77" s="44" t="s">
        <v>98</v>
      </c>
      <c r="T77" s="44" t="s">
        <v>153</v>
      </c>
      <c r="U77" s="115" t="s">
        <v>90</v>
      </c>
      <c r="V77" s="119" t="s">
        <v>234</v>
      </c>
      <c r="W77" s="119" t="s">
        <v>90</v>
      </c>
      <c r="X77" s="117" t="s">
        <v>410</v>
      </c>
      <c r="Y77" s="76" t="s">
        <v>103</v>
      </c>
      <c r="Z77" s="287">
        <v>3174.5</v>
      </c>
      <c r="AA77" s="111"/>
    </row>
    <row r="78" spans="1:27" ht="15.75" customHeight="1" x14ac:dyDescent="0.25">
      <c r="A78" s="49"/>
      <c r="B78" s="50"/>
      <c r="C78" s="51"/>
      <c r="D78" s="52"/>
      <c r="E78" s="68"/>
      <c r="F78" s="53"/>
      <c r="G78" s="137"/>
      <c r="H78" s="135"/>
      <c r="I78" s="135"/>
      <c r="J78" s="135"/>
      <c r="K78" s="135"/>
      <c r="L78" s="135"/>
      <c r="M78" s="136"/>
      <c r="N78" s="55"/>
      <c r="O78" s="56"/>
      <c r="P78" s="129"/>
      <c r="Q78" s="294"/>
      <c r="R78" s="162"/>
      <c r="S78" s="44"/>
      <c r="T78" s="44"/>
      <c r="U78" s="115"/>
      <c r="V78" s="119"/>
      <c r="W78" s="119"/>
      <c r="X78" s="117"/>
      <c r="Y78" s="76"/>
      <c r="Z78" s="287"/>
      <c r="AA78" s="111"/>
    </row>
    <row r="79" spans="1:27" s="313" customFormat="1" ht="15.75" customHeight="1" x14ac:dyDescent="0.25">
      <c r="A79" s="301"/>
      <c r="B79" s="302"/>
      <c r="C79" s="303"/>
      <c r="D79" s="304"/>
      <c r="E79" s="305"/>
      <c r="F79" s="501" t="s">
        <v>150</v>
      </c>
      <c r="G79" s="502"/>
      <c r="H79" s="502"/>
      <c r="I79" s="502"/>
      <c r="J79" s="502"/>
      <c r="K79" s="502"/>
      <c r="L79" s="502"/>
      <c r="M79" s="503"/>
      <c r="N79" s="309" t="s">
        <v>150</v>
      </c>
      <c r="O79" s="310">
        <v>0</v>
      </c>
      <c r="P79" s="340">
        <v>4</v>
      </c>
      <c r="Q79" s="423" t="s">
        <v>159</v>
      </c>
      <c r="R79" s="416">
        <v>992</v>
      </c>
      <c r="S79" s="426" t="s">
        <v>108</v>
      </c>
      <c r="T79" s="426"/>
      <c r="U79" s="418"/>
      <c r="V79" s="419"/>
      <c r="W79" s="419"/>
      <c r="X79" s="420"/>
      <c r="Y79" s="427"/>
      <c r="Z79" s="422">
        <f>SUM(Z81+Z86+Z95)</f>
        <v>941.2</v>
      </c>
      <c r="AA79" s="312"/>
    </row>
    <row r="80" spans="1:27" s="313" customFormat="1" ht="17.25" customHeight="1" x14ac:dyDescent="0.25">
      <c r="A80" s="301"/>
      <c r="B80" s="302"/>
      <c r="C80" s="303"/>
      <c r="D80" s="304"/>
      <c r="E80" s="305"/>
      <c r="F80" s="341"/>
      <c r="G80" s="306"/>
      <c r="H80" s="306"/>
      <c r="I80" s="306"/>
      <c r="J80" s="306"/>
      <c r="K80" s="306"/>
      <c r="L80" s="306"/>
      <c r="M80" s="306"/>
      <c r="N80" s="309"/>
      <c r="O80" s="310"/>
      <c r="P80" s="340"/>
      <c r="Q80" s="42" t="s">
        <v>58</v>
      </c>
      <c r="R80" s="186">
        <v>992</v>
      </c>
      <c r="S80" s="187" t="s">
        <v>108</v>
      </c>
      <c r="T80" s="187" t="s">
        <v>90</v>
      </c>
      <c r="U80" s="116"/>
      <c r="V80" s="120"/>
      <c r="W80" s="120"/>
      <c r="X80" s="118"/>
      <c r="Y80" s="80"/>
      <c r="Z80" s="286">
        <f>Z81</f>
        <v>912.2</v>
      </c>
      <c r="AA80" s="312"/>
    </row>
    <row r="81" spans="1:29" s="313" customFormat="1" ht="45.75" customHeight="1" x14ac:dyDescent="0.25">
      <c r="A81" s="301"/>
      <c r="B81" s="302"/>
      <c r="C81" s="303"/>
      <c r="D81" s="304"/>
      <c r="E81" s="305"/>
      <c r="F81" s="341"/>
      <c r="G81" s="306"/>
      <c r="H81" s="306"/>
      <c r="I81" s="306"/>
      <c r="J81" s="306"/>
      <c r="K81" s="306"/>
      <c r="L81" s="306"/>
      <c r="M81" s="306"/>
      <c r="N81" s="309"/>
      <c r="O81" s="310"/>
      <c r="P81" s="340"/>
      <c r="Q81" s="42" t="s">
        <v>473</v>
      </c>
      <c r="R81" s="186">
        <v>992</v>
      </c>
      <c r="S81" s="187" t="s">
        <v>108</v>
      </c>
      <c r="T81" s="187" t="s">
        <v>90</v>
      </c>
      <c r="U81" s="116" t="s">
        <v>108</v>
      </c>
      <c r="V81" s="120" t="s">
        <v>231</v>
      </c>
      <c r="W81" s="120" t="s">
        <v>232</v>
      </c>
      <c r="X81" s="118" t="s">
        <v>233</v>
      </c>
      <c r="Y81" s="80"/>
      <c r="Z81" s="286">
        <f>Z84</f>
        <v>912.2</v>
      </c>
      <c r="AA81" s="312"/>
    </row>
    <row r="82" spans="1:29" s="313" customFormat="1" ht="54" customHeight="1" x14ac:dyDescent="0.25">
      <c r="A82" s="301"/>
      <c r="B82" s="302"/>
      <c r="C82" s="303"/>
      <c r="D82" s="304"/>
      <c r="E82" s="305"/>
      <c r="F82" s="341"/>
      <c r="G82" s="306"/>
      <c r="H82" s="306"/>
      <c r="I82" s="306"/>
      <c r="J82" s="306"/>
      <c r="K82" s="306"/>
      <c r="L82" s="306"/>
      <c r="M82" s="306"/>
      <c r="N82" s="309"/>
      <c r="O82" s="310"/>
      <c r="P82" s="340"/>
      <c r="Q82" s="43" t="s">
        <v>411</v>
      </c>
      <c r="R82" s="161">
        <v>992</v>
      </c>
      <c r="S82" s="44" t="s">
        <v>108</v>
      </c>
      <c r="T82" s="44" t="s">
        <v>90</v>
      </c>
      <c r="U82" s="115" t="s">
        <v>108</v>
      </c>
      <c r="V82" s="119" t="s">
        <v>234</v>
      </c>
      <c r="W82" s="119" t="s">
        <v>89</v>
      </c>
      <c r="X82" s="117" t="s">
        <v>233</v>
      </c>
      <c r="Y82" s="76"/>
      <c r="Z82" s="287">
        <v>912.2</v>
      </c>
      <c r="AA82" s="312"/>
    </row>
    <row r="83" spans="1:29" s="313" customFormat="1" ht="38.25" customHeight="1" x14ac:dyDescent="0.25">
      <c r="A83" s="301"/>
      <c r="B83" s="302"/>
      <c r="C83" s="303"/>
      <c r="D83" s="304"/>
      <c r="E83" s="305"/>
      <c r="F83" s="341"/>
      <c r="G83" s="306"/>
      <c r="H83" s="306"/>
      <c r="I83" s="306"/>
      <c r="J83" s="306"/>
      <c r="K83" s="306"/>
      <c r="L83" s="306"/>
      <c r="M83" s="306"/>
      <c r="N83" s="309"/>
      <c r="O83" s="310"/>
      <c r="P83" s="340"/>
      <c r="Q83" s="43" t="s">
        <v>412</v>
      </c>
      <c r="R83" s="161">
        <v>992</v>
      </c>
      <c r="S83" s="44" t="s">
        <v>108</v>
      </c>
      <c r="T83" s="44" t="s">
        <v>90</v>
      </c>
      <c r="U83" s="115" t="s">
        <v>108</v>
      </c>
      <c r="V83" s="119" t="s">
        <v>234</v>
      </c>
      <c r="W83" s="119" t="s">
        <v>89</v>
      </c>
      <c r="X83" s="117" t="s">
        <v>413</v>
      </c>
      <c r="Y83" s="76"/>
      <c r="Z83" s="287">
        <v>912.2</v>
      </c>
      <c r="AA83" s="312"/>
    </row>
    <row r="84" spans="1:29" s="313" customFormat="1" ht="33" customHeight="1" x14ac:dyDescent="0.25">
      <c r="A84" s="301"/>
      <c r="B84" s="302"/>
      <c r="C84" s="303"/>
      <c r="D84" s="304"/>
      <c r="E84" s="305"/>
      <c r="F84" s="341"/>
      <c r="G84" s="306"/>
      <c r="H84" s="306"/>
      <c r="I84" s="306"/>
      <c r="J84" s="306"/>
      <c r="K84" s="306"/>
      <c r="L84" s="306"/>
      <c r="M84" s="306"/>
      <c r="N84" s="309"/>
      <c r="O84" s="310"/>
      <c r="P84" s="340"/>
      <c r="Q84" s="45" t="s">
        <v>381</v>
      </c>
      <c r="R84" s="161">
        <v>992</v>
      </c>
      <c r="S84" s="44" t="s">
        <v>108</v>
      </c>
      <c r="T84" s="44" t="s">
        <v>90</v>
      </c>
      <c r="U84" s="115" t="s">
        <v>108</v>
      </c>
      <c r="V84" s="119" t="s">
        <v>234</v>
      </c>
      <c r="W84" s="119" t="s">
        <v>89</v>
      </c>
      <c r="X84" s="117" t="s">
        <v>413</v>
      </c>
      <c r="Y84" s="76" t="s">
        <v>103</v>
      </c>
      <c r="Z84" s="287">
        <v>912.2</v>
      </c>
      <c r="AA84" s="312"/>
    </row>
    <row r="85" spans="1:29" s="313" customFormat="1" ht="27.75" customHeight="1" x14ac:dyDescent="0.25">
      <c r="A85" s="301"/>
      <c r="B85" s="302"/>
      <c r="C85" s="303"/>
      <c r="D85" s="304"/>
      <c r="E85" s="305"/>
      <c r="F85" s="341"/>
      <c r="G85" s="341"/>
      <c r="H85" s="306"/>
      <c r="I85" s="341"/>
      <c r="J85" s="306"/>
      <c r="K85" s="306"/>
      <c r="L85" s="306"/>
      <c r="M85" s="306"/>
      <c r="N85" s="309"/>
      <c r="O85" s="310"/>
      <c r="P85" s="340"/>
      <c r="Q85" s="372" t="s">
        <v>59</v>
      </c>
      <c r="R85" s="373">
        <v>992</v>
      </c>
      <c r="S85" s="187" t="s">
        <v>108</v>
      </c>
      <c r="T85" s="187" t="s">
        <v>94</v>
      </c>
      <c r="U85" s="116"/>
      <c r="V85" s="120"/>
      <c r="W85" s="120"/>
      <c r="X85" s="118"/>
      <c r="Y85" s="80"/>
      <c r="Z85" s="286">
        <v>0</v>
      </c>
      <c r="AA85" s="312"/>
    </row>
    <row r="86" spans="1:29" s="313" customFormat="1" ht="30.75" hidden="1" customHeight="1" x14ac:dyDescent="0.25">
      <c r="A86" s="301"/>
      <c r="B86" s="302"/>
      <c r="C86" s="303"/>
      <c r="D86" s="304"/>
      <c r="E86" s="305"/>
      <c r="F86" s="341"/>
      <c r="G86" s="341"/>
      <c r="H86" s="306"/>
      <c r="I86" s="341"/>
      <c r="J86" s="306"/>
      <c r="K86" s="306"/>
      <c r="L86" s="306"/>
      <c r="M86" s="306"/>
      <c r="N86" s="309"/>
      <c r="O86" s="310"/>
      <c r="P86" s="340"/>
      <c r="Q86" s="42" t="s">
        <v>473</v>
      </c>
      <c r="R86" s="161">
        <v>992</v>
      </c>
      <c r="S86" s="44" t="s">
        <v>108</v>
      </c>
      <c r="T86" s="44" t="s">
        <v>94</v>
      </c>
      <c r="U86" s="115" t="s">
        <v>108</v>
      </c>
      <c r="V86" s="119" t="s">
        <v>231</v>
      </c>
      <c r="W86" s="119" t="s">
        <v>232</v>
      </c>
      <c r="X86" s="117" t="s">
        <v>33</v>
      </c>
      <c r="Y86" s="76"/>
      <c r="Z86" s="287">
        <f>SUM(Z89+Z92)</f>
        <v>0</v>
      </c>
      <c r="AA86" s="312"/>
    </row>
    <row r="87" spans="1:29" s="347" customFormat="1" ht="31.5" customHeight="1" x14ac:dyDescent="0.25">
      <c r="A87" s="342"/>
      <c r="B87" s="302"/>
      <c r="C87" s="303"/>
      <c r="D87" s="303"/>
      <c r="E87" s="343"/>
      <c r="F87" s="341"/>
      <c r="G87" s="341"/>
      <c r="H87" s="306"/>
      <c r="I87" s="341"/>
      <c r="J87" s="306"/>
      <c r="K87" s="306"/>
      <c r="L87" s="306"/>
      <c r="M87" s="306"/>
      <c r="N87" s="344"/>
      <c r="O87" s="345"/>
      <c r="P87" s="346"/>
      <c r="Q87" s="43" t="s">
        <v>280</v>
      </c>
      <c r="R87" s="161">
        <v>992</v>
      </c>
      <c r="S87" s="44" t="s">
        <v>108</v>
      </c>
      <c r="T87" s="44" t="s">
        <v>94</v>
      </c>
      <c r="U87" s="115" t="s">
        <v>108</v>
      </c>
      <c r="V87" s="119" t="s">
        <v>234</v>
      </c>
      <c r="W87" s="119" t="s">
        <v>90</v>
      </c>
      <c r="X87" s="117" t="s">
        <v>233</v>
      </c>
      <c r="Y87" s="76"/>
      <c r="Z87" s="287">
        <v>0</v>
      </c>
      <c r="AA87" s="312"/>
    </row>
    <row r="88" spans="1:29" s="313" customFormat="1" ht="23.25" customHeight="1" x14ac:dyDescent="0.25">
      <c r="A88" s="301"/>
      <c r="B88" s="302"/>
      <c r="C88" s="303"/>
      <c r="D88" s="304"/>
      <c r="E88" s="305"/>
      <c r="F88" s="341"/>
      <c r="G88" s="341"/>
      <c r="H88" s="306"/>
      <c r="I88" s="341"/>
      <c r="J88" s="306"/>
      <c r="K88" s="306"/>
      <c r="L88" s="306"/>
      <c r="M88" s="306"/>
      <c r="N88" s="309"/>
      <c r="O88" s="310"/>
      <c r="P88" s="340"/>
      <c r="Q88" s="43" t="s">
        <v>280</v>
      </c>
      <c r="R88" s="161">
        <v>992</v>
      </c>
      <c r="S88" s="44" t="s">
        <v>108</v>
      </c>
      <c r="T88" s="44" t="s">
        <v>94</v>
      </c>
      <c r="U88" s="115" t="s">
        <v>108</v>
      </c>
      <c r="V88" s="119" t="s">
        <v>234</v>
      </c>
      <c r="W88" s="119" t="s">
        <v>90</v>
      </c>
      <c r="X88" s="117" t="s">
        <v>414</v>
      </c>
      <c r="Y88" s="76"/>
      <c r="Z88" s="287">
        <v>0</v>
      </c>
      <c r="AA88" s="312"/>
    </row>
    <row r="89" spans="1:29" s="313" customFormat="1" ht="21" customHeight="1" x14ac:dyDescent="0.25">
      <c r="A89" s="301"/>
      <c r="B89" s="302"/>
      <c r="C89" s="303"/>
      <c r="D89" s="304"/>
      <c r="E89" s="305"/>
      <c r="F89" s="341"/>
      <c r="G89" s="341"/>
      <c r="H89" s="306"/>
      <c r="I89" s="341"/>
      <c r="J89" s="306"/>
      <c r="K89" s="306"/>
      <c r="L89" s="306"/>
      <c r="M89" s="306"/>
      <c r="N89" s="309"/>
      <c r="O89" s="310"/>
      <c r="P89" s="340"/>
      <c r="Q89" s="45" t="s">
        <v>381</v>
      </c>
      <c r="R89" s="161">
        <v>992</v>
      </c>
      <c r="S89" s="44" t="s">
        <v>108</v>
      </c>
      <c r="T89" s="44" t="s">
        <v>94</v>
      </c>
      <c r="U89" s="115" t="s">
        <v>108</v>
      </c>
      <c r="V89" s="119" t="s">
        <v>234</v>
      </c>
      <c r="W89" s="119" t="s">
        <v>90</v>
      </c>
      <c r="X89" s="117" t="s">
        <v>414</v>
      </c>
      <c r="Y89" s="76" t="s">
        <v>103</v>
      </c>
      <c r="Z89" s="287">
        <v>0</v>
      </c>
      <c r="AA89" s="312"/>
    </row>
    <row r="90" spans="1:29" s="313" customFormat="1" ht="23.25" customHeight="1" x14ac:dyDescent="0.25">
      <c r="A90" s="301"/>
      <c r="B90" s="302"/>
      <c r="C90" s="303"/>
      <c r="D90" s="304"/>
      <c r="E90" s="305"/>
      <c r="F90" s="341"/>
      <c r="G90" s="341"/>
      <c r="H90" s="306"/>
      <c r="I90" s="341"/>
      <c r="J90" s="306"/>
      <c r="K90" s="306"/>
      <c r="L90" s="306"/>
      <c r="M90" s="306"/>
      <c r="N90" s="309"/>
      <c r="O90" s="310"/>
      <c r="P90" s="340"/>
      <c r="Q90" s="43" t="s">
        <v>415</v>
      </c>
      <c r="R90" s="161">
        <v>992</v>
      </c>
      <c r="S90" s="44" t="s">
        <v>108</v>
      </c>
      <c r="T90" s="44" t="s">
        <v>94</v>
      </c>
      <c r="U90" s="115" t="s">
        <v>108</v>
      </c>
      <c r="V90" s="119" t="s">
        <v>234</v>
      </c>
      <c r="W90" s="119" t="s">
        <v>94</v>
      </c>
      <c r="X90" s="117" t="s">
        <v>233</v>
      </c>
      <c r="Y90" s="76"/>
      <c r="Z90" s="287">
        <v>0</v>
      </c>
      <c r="AA90" s="312"/>
    </row>
    <row r="91" spans="1:29" s="313" customFormat="1" ht="16.5" customHeight="1" x14ac:dyDescent="0.25">
      <c r="A91" s="301"/>
      <c r="B91" s="302"/>
      <c r="C91" s="303"/>
      <c r="D91" s="304"/>
      <c r="E91" s="305"/>
      <c r="F91" s="341"/>
      <c r="G91" s="341"/>
      <c r="H91" s="306"/>
      <c r="I91" s="341"/>
      <c r="J91" s="306"/>
      <c r="K91" s="306"/>
      <c r="L91" s="306"/>
      <c r="M91" s="306"/>
      <c r="N91" s="309"/>
      <c r="O91" s="310"/>
      <c r="P91" s="340"/>
      <c r="Q91" s="141" t="s">
        <v>416</v>
      </c>
      <c r="R91" s="161">
        <v>992</v>
      </c>
      <c r="S91" s="44" t="s">
        <v>108</v>
      </c>
      <c r="T91" s="44" t="s">
        <v>94</v>
      </c>
      <c r="U91" s="115" t="s">
        <v>108</v>
      </c>
      <c r="V91" s="119" t="s">
        <v>234</v>
      </c>
      <c r="W91" s="119" t="s">
        <v>94</v>
      </c>
      <c r="X91" s="117" t="s">
        <v>417</v>
      </c>
      <c r="Y91" s="76"/>
      <c r="Z91" s="287">
        <v>0</v>
      </c>
      <c r="AA91" s="312"/>
    </row>
    <row r="92" spans="1:29" s="313" customFormat="1" ht="54.75" customHeight="1" x14ac:dyDescent="0.25">
      <c r="A92" s="301"/>
      <c r="B92" s="302"/>
      <c r="C92" s="303"/>
      <c r="D92" s="304"/>
      <c r="E92" s="305"/>
      <c r="F92" s="341"/>
      <c r="G92" s="341"/>
      <c r="H92" s="306"/>
      <c r="I92" s="341"/>
      <c r="J92" s="306"/>
      <c r="K92" s="306"/>
      <c r="L92" s="306"/>
      <c r="M92" s="306"/>
      <c r="N92" s="309"/>
      <c r="O92" s="310"/>
      <c r="P92" s="311"/>
      <c r="Q92" s="45" t="s">
        <v>381</v>
      </c>
      <c r="R92" s="161">
        <v>992</v>
      </c>
      <c r="S92" s="44" t="s">
        <v>108</v>
      </c>
      <c r="T92" s="44" t="s">
        <v>94</v>
      </c>
      <c r="U92" s="115" t="s">
        <v>108</v>
      </c>
      <c r="V92" s="119" t="s">
        <v>234</v>
      </c>
      <c r="W92" s="119" t="s">
        <v>94</v>
      </c>
      <c r="X92" s="117" t="s">
        <v>417</v>
      </c>
      <c r="Y92" s="76" t="s">
        <v>103</v>
      </c>
      <c r="Z92" s="287">
        <v>0</v>
      </c>
      <c r="AA92" s="312"/>
      <c r="AB92" s="348"/>
      <c r="AC92" s="349"/>
    </row>
    <row r="93" spans="1:29" s="222" customFormat="1" ht="39.75" customHeight="1" x14ac:dyDescent="0.25">
      <c r="A93" s="214"/>
      <c r="B93" s="204"/>
      <c r="C93" s="205"/>
      <c r="D93" s="215"/>
      <c r="E93" s="216"/>
      <c r="F93" s="208"/>
      <c r="G93" s="208"/>
      <c r="H93" s="207"/>
      <c r="I93" s="208"/>
      <c r="J93" s="207"/>
      <c r="K93" s="207"/>
      <c r="L93" s="207"/>
      <c r="M93" s="207"/>
      <c r="N93" s="220"/>
      <c r="O93" s="221"/>
      <c r="P93" s="211"/>
      <c r="Q93" s="45" t="s">
        <v>498</v>
      </c>
      <c r="R93" s="161">
        <v>992</v>
      </c>
      <c r="S93" s="44" t="s">
        <v>108</v>
      </c>
      <c r="T93" s="44" t="s">
        <v>108</v>
      </c>
      <c r="U93" s="115" t="s">
        <v>108</v>
      </c>
      <c r="V93" s="119" t="s">
        <v>234</v>
      </c>
      <c r="W93" s="119" t="s">
        <v>108</v>
      </c>
      <c r="X93" s="117" t="s">
        <v>233</v>
      </c>
      <c r="Y93" s="76"/>
      <c r="Z93" s="287">
        <v>29</v>
      </c>
      <c r="AA93" s="212"/>
      <c r="AB93" s="223"/>
      <c r="AC93" s="224"/>
    </row>
    <row r="94" spans="1:29" ht="59.25" customHeight="1" x14ac:dyDescent="0.25">
      <c r="A94" s="49"/>
      <c r="B94" s="50"/>
      <c r="C94" s="51"/>
      <c r="D94" s="52"/>
      <c r="E94" s="68"/>
      <c r="F94" s="201"/>
      <c r="G94" s="201"/>
      <c r="H94" s="200"/>
      <c r="I94" s="201"/>
      <c r="J94" s="200"/>
      <c r="K94" s="200"/>
      <c r="L94" s="200"/>
      <c r="M94" s="200"/>
      <c r="N94" s="55"/>
      <c r="O94" s="56"/>
      <c r="P94" s="129"/>
      <c r="Q94" s="45" t="s">
        <v>497</v>
      </c>
      <c r="R94" s="161">
        <v>992</v>
      </c>
      <c r="S94" s="44" t="s">
        <v>108</v>
      </c>
      <c r="T94" s="44" t="s">
        <v>108</v>
      </c>
      <c r="U94" s="115" t="s">
        <v>108</v>
      </c>
      <c r="V94" s="119" t="s">
        <v>234</v>
      </c>
      <c r="W94" s="119" t="s">
        <v>108</v>
      </c>
      <c r="X94" s="117" t="s">
        <v>404</v>
      </c>
      <c r="Y94" s="76"/>
      <c r="Z94" s="287">
        <v>29</v>
      </c>
      <c r="AA94" s="111"/>
      <c r="AB94" s="75"/>
      <c r="AC94" s="73"/>
    </row>
    <row r="95" spans="1:29" ht="30" customHeight="1" x14ac:dyDescent="0.25">
      <c r="A95" s="49"/>
      <c r="B95" s="50"/>
      <c r="C95" s="51"/>
      <c r="D95" s="52"/>
      <c r="E95" s="68"/>
      <c r="F95" s="201"/>
      <c r="G95" s="201"/>
      <c r="H95" s="200"/>
      <c r="I95" s="201"/>
      <c r="J95" s="200"/>
      <c r="K95" s="200"/>
      <c r="L95" s="200"/>
      <c r="M95" s="200"/>
      <c r="N95" s="55"/>
      <c r="O95" s="56"/>
      <c r="P95" s="129"/>
      <c r="Q95" s="45" t="s">
        <v>475</v>
      </c>
      <c r="R95" s="161">
        <v>992</v>
      </c>
      <c r="S95" s="44" t="s">
        <v>108</v>
      </c>
      <c r="T95" s="44" t="s">
        <v>108</v>
      </c>
      <c r="U95" s="115" t="s">
        <v>108</v>
      </c>
      <c r="V95" s="119" t="s">
        <v>234</v>
      </c>
      <c r="W95" s="119" t="s">
        <v>108</v>
      </c>
      <c r="X95" s="117" t="s">
        <v>404</v>
      </c>
      <c r="Y95" s="76" t="s">
        <v>120</v>
      </c>
      <c r="Z95" s="287">
        <v>29</v>
      </c>
      <c r="AA95" s="111"/>
      <c r="AB95" s="75"/>
      <c r="AC95" s="73"/>
    </row>
    <row r="96" spans="1:29" s="347" customFormat="1" ht="24" customHeight="1" x14ac:dyDescent="0.25">
      <c r="A96" s="342"/>
      <c r="B96" s="302"/>
      <c r="C96" s="303"/>
      <c r="D96" s="303"/>
      <c r="E96" s="343"/>
      <c r="F96" s="377"/>
      <c r="G96" s="377"/>
      <c r="H96" s="306"/>
      <c r="I96" s="377"/>
      <c r="J96" s="306"/>
      <c r="K96" s="306"/>
      <c r="L96" s="306"/>
      <c r="M96" s="306"/>
      <c r="N96" s="344"/>
      <c r="O96" s="345"/>
      <c r="P96" s="424"/>
      <c r="Q96" s="423" t="s">
        <v>61</v>
      </c>
      <c r="R96" s="416">
        <v>992</v>
      </c>
      <c r="S96" s="417" t="s">
        <v>114</v>
      </c>
      <c r="T96" s="417"/>
      <c r="U96" s="430"/>
      <c r="V96" s="431"/>
      <c r="W96" s="431"/>
      <c r="X96" s="432"/>
      <c r="Y96" s="421"/>
      <c r="Z96" s="422">
        <f>Z97</f>
        <v>6.3</v>
      </c>
      <c r="AA96" s="312"/>
      <c r="AB96" s="435"/>
      <c r="AC96" s="436"/>
    </row>
    <row r="97" spans="1:29" s="231" customFormat="1" ht="26.25" customHeight="1" x14ac:dyDescent="0.25">
      <c r="A97" s="245"/>
      <c r="B97" s="246"/>
      <c r="C97" s="247"/>
      <c r="D97" s="248"/>
      <c r="E97" s="249"/>
      <c r="F97" s="250"/>
      <c r="G97" s="250"/>
      <c r="H97" s="254"/>
      <c r="I97" s="250"/>
      <c r="J97" s="254"/>
      <c r="K97" s="254"/>
      <c r="L97" s="254"/>
      <c r="M97" s="254"/>
      <c r="N97" s="251"/>
      <c r="O97" s="252"/>
      <c r="P97" s="253"/>
      <c r="Q97" s="42" t="s">
        <v>305</v>
      </c>
      <c r="R97" s="186">
        <v>992</v>
      </c>
      <c r="S97" s="284" t="s">
        <v>114</v>
      </c>
      <c r="T97" s="284" t="s">
        <v>114</v>
      </c>
      <c r="U97" s="290"/>
      <c r="V97" s="291"/>
      <c r="W97" s="291"/>
      <c r="X97" s="292"/>
      <c r="Y97" s="285"/>
      <c r="Z97" s="286">
        <v>6.3</v>
      </c>
      <c r="AA97" s="230"/>
      <c r="AB97" s="255"/>
      <c r="AC97" s="256"/>
    </row>
    <row r="98" spans="1:29" s="222" customFormat="1" ht="15" customHeight="1" x14ac:dyDescent="0.25">
      <c r="A98" s="214"/>
      <c r="B98" s="204"/>
      <c r="C98" s="205"/>
      <c r="D98" s="215"/>
      <c r="E98" s="216"/>
      <c r="F98" s="208"/>
      <c r="G98" s="208"/>
      <c r="H98" s="207"/>
      <c r="I98" s="208"/>
      <c r="J98" s="207"/>
      <c r="K98" s="207"/>
      <c r="L98" s="207"/>
      <c r="M98" s="207"/>
      <c r="N98" s="220"/>
      <c r="O98" s="221"/>
      <c r="P98" s="211"/>
      <c r="Q98" s="42" t="s">
        <v>499</v>
      </c>
      <c r="R98" s="161">
        <v>992</v>
      </c>
      <c r="S98" s="148" t="s">
        <v>114</v>
      </c>
      <c r="T98" s="148" t="s">
        <v>114</v>
      </c>
      <c r="U98" s="149" t="s">
        <v>108</v>
      </c>
      <c r="V98" s="150" t="s">
        <v>231</v>
      </c>
      <c r="W98" s="150" t="s">
        <v>232</v>
      </c>
      <c r="X98" s="151" t="s">
        <v>233</v>
      </c>
      <c r="Y98" s="166"/>
      <c r="Z98" s="287">
        <v>6.3</v>
      </c>
      <c r="AA98" s="212"/>
      <c r="AB98" s="223"/>
      <c r="AC98" s="224"/>
    </row>
    <row r="99" spans="1:29" ht="25.5" customHeight="1" x14ac:dyDescent="0.25">
      <c r="A99" s="49"/>
      <c r="B99" s="50"/>
      <c r="C99" s="51"/>
      <c r="D99" s="52"/>
      <c r="E99" s="68"/>
      <c r="F99" s="53"/>
      <c r="G99" s="53"/>
      <c r="H99" s="54"/>
      <c r="I99" s="53"/>
      <c r="J99" s="54"/>
      <c r="K99" s="54"/>
      <c r="L99" s="54"/>
      <c r="M99" s="54"/>
      <c r="N99" s="55"/>
      <c r="O99" s="56"/>
      <c r="P99" s="129"/>
      <c r="Q99" s="43" t="s">
        <v>305</v>
      </c>
      <c r="R99" s="161">
        <v>992</v>
      </c>
      <c r="S99" s="44" t="s">
        <v>114</v>
      </c>
      <c r="T99" s="44" t="s">
        <v>114</v>
      </c>
      <c r="U99" s="115" t="s">
        <v>114</v>
      </c>
      <c r="V99" s="119">
        <v>1</v>
      </c>
      <c r="W99" s="119" t="s">
        <v>89</v>
      </c>
      <c r="X99" s="117" t="s">
        <v>233</v>
      </c>
      <c r="Y99" s="76"/>
      <c r="Z99" s="287">
        <v>6.3</v>
      </c>
      <c r="AA99" s="111"/>
      <c r="AB99" s="75"/>
      <c r="AC99" s="73"/>
    </row>
    <row r="100" spans="1:29" s="24" customFormat="1" ht="21.75" customHeight="1" x14ac:dyDescent="0.25">
      <c r="A100" s="61"/>
      <c r="B100" s="50"/>
      <c r="C100" s="51"/>
      <c r="D100" s="51"/>
      <c r="E100" s="70"/>
      <c r="F100" s="54"/>
      <c r="G100" s="54"/>
      <c r="H100" s="54"/>
      <c r="I100" s="53"/>
      <c r="J100" s="54"/>
      <c r="K100" s="54"/>
      <c r="L100" s="54"/>
      <c r="M100" s="54"/>
      <c r="N100" s="62"/>
      <c r="O100" s="63"/>
      <c r="P100" s="188"/>
      <c r="Q100" s="43" t="s">
        <v>326</v>
      </c>
      <c r="R100" s="161">
        <v>992</v>
      </c>
      <c r="S100" s="44" t="s">
        <v>114</v>
      </c>
      <c r="T100" s="44" t="s">
        <v>114</v>
      </c>
      <c r="U100" s="115" t="s">
        <v>114</v>
      </c>
      <c r="V100" s="119" t="s">
        <v>234</v>
      </c>
      <c r="W100" s="119" t="s">
        <v>89</v>
      </c>
      <c r="X100" s="117" t="s">
        <v>418</v>
      </c>
      <c r="Y100" s="76"/>
      <c r="Z100" s="287">
        <v>6.3</v>
      </c>
      <c r="AA100" s="111"/>
    </row>
    <row r="101" spans="1:29" ht="30.75" customHeight="1" x14ac:dyDescent="0.25">
      <c r="A101" s="49"/>
      <c r="B101" s="50"/>
      <c r="C101" s="51"/>
      <c r="D101" s="52"/>
      <c r="E101" s="68"/>
      <c r="F101" s="54"/>
      <c r="G101" s="54"/>
      <c r="H101" s="58"/>
      <c r="I101" s="59"/>
      <c r="J101" s="58"/>
      <c r="K101" s="58"/>
      <c r="L101" s="58"/>
      <c r="M101" s="58"/>
      <c r="N101" s="55"/>
      <c r="O101" s="56"/>
      <c r="P101" s="129"/>
      <c r="Q101" s="45" t="s">
        <v>381</v>
      </c>
      <c r="R101" s="161">
        <v>992</v>
      </c>
      <c r="S101" s="44" t="s">
        <v>114</v>
      </c>
      <c r="T101" s="44" t="s">
        <v>114</v>
      </c>
      <c r="U101" s="115" t="s">
        <v>114</v>
      </c>
      <c r="V101" s="119" t="s">
        <v>234</v>
      </c>
      <c r="W101" s="119" t="s">
        <v>89</v>
      </c>
      <c r="X101" s="117" t="s">
        <v>418</v>
      </c>
      <c r="Y101" s="76" t="s">
        <v>103</v>
      </c>
      <c r="Z101" s="287">
        <v>6.3</v>
      </c>
      <c r="AA101" s="111"/>
    </row>
    <row r="102" spans="1:29" s="313" customFormat="1" ht="15" customHeight="1" x14ac:dyDescent="0.25">
      <c r="A102" s="301"/>
      <c r="B102" s="302"/>
      <c r="C102" s="303"/>
      <c r="D102" s="304"/>
      <c r="E102" s="305"/>
      <c r="F102" s="306"/>
      <c r="G102" s="306"/>
      <c r="H102" s="307"/>
      <c r="I102" s="308"/>
      <c r="J102" s="307"/>
      <c r="K102" s="307"/>
      <c r="L102" s="307"/>
      <c r="M102" s="307"/>
      <c r="N102" s="309"/>
      <c r="O102" s="310"/>
      <c r="P102" s="311"/>
      <c r="Q102" s="423" t="s">
        <v>64</v>
      </c>
      <c r="R102" s="416">
        <v>992</v>
      </c>
      <c r="S102" s="426" t="s">
        <v>168</v>
      </c>
      <c r="T102" s="426"/>
      <c r="U102" s="418"/>
      <c r="V102" s="419"/>
      <c r="W102" s="419"/>
      <c r="X102" s="420"/>
      <c r="Y102" s="427"/>
      <c r="Z102" s="437">
        <f>Z103+Z112</f>
        <v>7130.2000000000007</v>
      </c>
      <c r="AA102" s="312"/>
    </row>
    <row r="103" spans="1:29" s="231" customFormat="1" ht="15.75" customHeight="1" x14ac:dyDescent="0.25">
      <c r="A103" s="245"/>
      <c r="B103" s="246"/>
      <c r="C103" s="247"/>
      <c r="D103" s="248"/>
      <c r="E103" s="249"/>
      <c r="F103" s="254"/>
      <c r="G103" s="254"/>
      <c r="H103" s="257"/>
      <c r="I103" s="258"/>
      <c r="J103" s="257"/>
      <c r="K103" s="257"/>
      <c r="L103" s="257"/>
      <c r="M103" s="257"/>
      <c r="N103" s="251"/>
      <c r="O103" s="252"/>
      <c r="P103" s="253"/>
      <c r="Q103" s="42" t="s">
        <v>66</v>
      </c>
      <c r="R103" s="186">
        <v>992</v>
      </c>
      <c r="S103" s="187" t="s">
        <v>168</v>
      </c>
      <c r="T103" s="187" t="s">
        <v>89</v>
      </c>
      <c r="U103" s="116"/>
      <c r="V103" s="120"/>
      <c r="W103" s="120"/>
      <c r="X103" s="118"/>
      <c r="Y103" s="80"/>
      <c r="Z103" s="296">
        <f>Z104</f>
        <v>4492.6000000000004</v>
      </c>
      <c r="AA103" s="230"/>
    </row>
    <row r="104" spans="1:29" s="222" customFormat="1" ht="30.75" customHeight="1" x14ac:dyDescent="0.25">
      <c r="A104" s="214"/>
      <c r="B104" s="204"/>
      <c r="C104" s="205"/>
      <c r="D104" s="215"/>
      <c r="E104" s="216"/>
      <c r="F104" s="207"/>
      <c r="G104" s="207"/>
      <c r="H104" s="225"/>
      <c r="I104" s="226"/>
      <c r="J104" s="225"/>
      <c r="K104" s="225"/>
      <c r="L104" s="225"/>
      <c r="M104" s="225"/>
      <c r="N104" s="220"/>
      <c r="O104" s="221"/>
      <c r="P104" s="211"/>
      <c r="Q104" s="42" t="s">
        <v>419</v>
      </c>
      <c r="R104" s="186">
        <v>992</v>
      </c>
      <c r="S104" s="187" t="s">
        <v>168</v>
      </c>
      <c r="T104" s="187" t="s">
        <v>89</v>
      </c>
      <c r="U104" s="116" t="s">
        <v>94</v>
      </c>
      <c r="V104" s="120" t="s">
        <v>231</v>
      </c>
      <c r="W104" s="120" t="s">
        <v>232</v>
      </c>
      <c r="X104" s="118" t="s">
        <v>233</v>
      </c>
      <c r="Y104" s="80"/>
      <c r="Z104" s="296">
        <f>Z105+Z113</f>
        <v>4492.6000000000004</v>
      </c>
      <c r="AA104" s="212"/>
    </row>
    <row r="105" spans="1:29" s="222" customFormat="1" ht="47.25" x14ac:dyDescent="0.25">
      <c r="A105" s="214"/>
      <c r="B105" s="204"/>
      <c r="C105" s="205"/>
      <c r="D105" s="215"/>
      <c r="E105" s="216"/>
      <c r="F105" s="207"/>
      <c r="G105" s="207"/>
      <c r="H105" s="225"/>
      <c r="I105" s="226"/>
      <c r="J105" s="225"/>
      <c r="K105" s="225"/>
      <c r="L105" s="225"/>
      <c r="M105" s="225"/>
      <c r="N105" s="220"/>
      <c r="O105" s="221"/>
      <c r="P105" s="211"/>
      <c r="Q105" s="43" t="s">
        <v>500</v>
      </c>
      <c r="R105" s="161">
        <v>992</v>
      </c>
      <c r="S105" s="44" t="s">
        <v>168</v>
      </c>
      <c r="T105" s="44" t="s">
        <v>89</v>
      </c>
      <c r="U105" s="115" t="s">
        <v>94</v>
      </c>
      <c r="V105" s="119" t="s">
        <v>234</v>
      </c>
      <c r="W105" s="119" t="s">
        <v>89</v>
      </c>
      <c r="X105" s="117" t="s">
        <v>233</v>
      </c>
      <c r="Y105" s="76"/>
      <c r="Z105" s="297">
        <f>Z106</f>
        <v>4017</v>
      </c>
      <c r="AA105" s="212"/>
    </row>
    <row r="106" spans="1:29" ht="74.25" customHeight="1" x14ac:dyDescent="0.25">
      <c r="A106" s="49"/>
      <c r="B106" s="50"/>
      <c r="C106" s="51"/>
      <c r="D106" s="52"/>
      <c r="E106" s="68"/>
      <c r="F106" s="54"/>
      <c r="G106" s="54"/>
      <c r="H106" s="58"/>
      <c r="I106" s="59"/>
      <c r="J106" s="58"/>
      <c r="K106" s="58"/>
      <c r="L106" s="58"/>
      <c r="M106" s="58"/>
      <c r="N106" s="55"/>
      <c r="O106" s="56"/>
      <c r="P106" s="129"/>
      <c r="Q106" s="43" t="s">
        <v>503</v>
      </c>
      <c r="R106" s="161">
        <v>992</v>
      </c>
      <c r="S106" s="44" t="s">
        <v>168</v>
      </c>
      <c r="T106" s="44" t="s">
        <v>89</v>
      </c>
      <c r="U106" s="115" t="s">
        <v>94</v>
      </c>
      <c r="V106" s="119" t="s">
        <v>234</v>
      </c>
      <c r="W106" s="119" t="s">
        <v>89</v>
      </c>
      <c r="X106" s="117" t="s">
        <v>420</v>
      </c>
      <c r="Y106" s="76"/>
      <c r="Z106" s="297">
        <f>SUM(Z107:Z109)</f>
        <v>4017</v>
      </c>
      <c r="AA106" s="111"/>
    </row>
    <row r="107" spans="1:29" s="313" customFormat="1" ht="67.5" customHeight="1" x14ac:dyDescent="0.25">
      <c r="A107" s="301"/>
      <c r="B107" s="302"/>
      <c r="C107" s="303"/>
      <c r="D107" s="304"/>
      <c r="E107" s="305"/>
      <c r="F107" s="306"/>
      <c r="G107" s="306"/>
      <c r="H107" s="307"/>
      <c r="I107" s="308"/>
      <c r="J107" s="307"/>
      <c r="K107" s="307"/>
      <c r="L107" s="307"/>
      <c r="M107" s="307"/>
      <c r="N107" s="309"/>
      <c r="O107" s="310"/>
      <c r="P107" s="311"/>
      <c r="Q107" s="43" t="s">
        <v>144</v>
      </c>
      <c r="R107" s="161">
        <v>992</v>
      </c>
      <c r="S107" s="44" t="s">
        <v>168</v>
      </c>
      <c r="T107" s="44" t="s">
        <v>89</v>
      </c>
      <c r="U107" s="115" t="s">
        <v>94</v>
      </c>
      <c r="V107" s="119" t="s">
        <v>234</v>
      </c>
      <c r="W107" s="119" t="s">
        <v>89</v>
      </c>
      <c r="X107" s="117" t="s">
        <v>420</v>
      </c>
      <c r="Y107" s="76" t="s">
        <v>92</v>
      </c>
      <c r="Z107" s="297">
        <v>3190.9</v>
      </c>
      <c r="AA107" s="312"/>
    </row>
    <row r="108" spans="1:29" s="313" customFormat="1" ht="38.25" customHeight="1" x14ac:dyDescent="0.25">
      <c r="A108" s="301"/>
      <c r="B108" s="302"/>
      <c r="C108" s="303"/>
      <c r="D108" s="304"/>
      <c r="E108" s="305"/>
      <c r="F108" s="306"/>
      <c r="G108" s="306"/>
      <c r="H108" s="307"/>
      <c r="I108" s="308"/>
      <c r="J108" s="307"/>
      <c r="K108" s="307"/>
      <c r="L108" s="307"/>
      <c r="M108" s="307"/>
      <c r="N108" s="309"/>
      <c r="O108" s="310"/>
      <c r="P108" s="311"/>
      <c r="Q108" s="45" t="s">
        <v>381</v>
      </c>
      <c r="R108" s="161">
        <v>992</v>
      </c>
      <c r="S108" s="44" t="s">
        <v>168</v>
      </c>
      <c r="T108" s="44" t="s">
        <v>89</v>
      </c>
      <c r="U108" s="115" t="s">
        <v>94</v>
      </c>
      <c r="V108" s="119" t="s">
        <v>234</v>
      </c>
      <c r="W108" s="119" t="s">
        <v>89</v>
      </c>
      <c r="X108" s="117" t="s">
        <v>420</v>
      </c>
      <c r="Y108" s="76" t="s">
        <v>103</v>
      </c>
      <c r="Z108" s="297">
        <v>825.1</v>
      </c>
      <c r="AA108" s="312"/>
    </row>
    <row r="109" spans="1:29" s="313" customFormat="1" ht="30.75" customHeight="1" x14ac:dyDescent="0.25">
      <c r="A109" s="301"/>
      <c r="B109" s="302"/>
      <c r="C109" s="303"/>
      <c r="D109" s="304"/>
      <c r="E109" s="305"/>
      <c r="F109" s="459"/>
      <c r="G109" s="459"/>
      <c r="H109" s="307"/>
      <c r="I109" s="308"/>
      <c r="J109" s="307"/>
      <c r="K109" s="307"/>
      <c r="L109" s="307"/>
      <c r="M109" s="307"/>
      <c r="N109" s="309"/>
      <c r="O109" s="310"/>
      <c r="P109" s="311"/>
      <c r="Q109" s="141" t="s">
        <v>96</v>
      </c>
      <c r="R109" s="161">
        <v>992</v>
      </c>
      <c r="S109" s="44" t="s">
        <v>168</v>
      </c>
      <c r="T109" s="44" t="s">
        <v>89</v>
      </c>
      <c r="U109" s="115" t="s">
        <v>94</v>
      </c>
      <c r="V109" s="119" t="s">
        <v>234</v>
      </c>
      <c r="W109" s="119" t="s">
        <v>89</v>
      </c>
      <c r="X109" s="117" t="s">
        <v>420</v>
      </c>
      <c r="Y109" s="76" t="s">
        <v>104</v>
      </c>
      <c r="Z109" s="297">
        <v>1</v>
      </c>
      <c r="AA109" s="312"/>
    </row>
    <row r="110" spans="1:29" s="313" customFormat="1" ht="21.75" customHeight="1" x14ac:dyDescent="0.25">
      <c r="A110" s="301"/>
      <c r="B110" s="302"/>
      <c r="C110" s="303"/>
      <c r="D110" s="304"/>
      <c r="E110" s="305"/>
      <c r="F110" s="306"/>
      <c r="G110" s="306"/>
      <c r="H110" s="307"/>
      <c r="I110" s="308"/>
      <c r="J110" s="307"/>
      <c r="K110" s="307"/>
      <c r="L110" s="307"/>
      <c r="M110" s="307"/>
      <c r="N110" s="309"/>
      <c r="O110" s="310"/>
      <c r="P110" s="311"/>
      <c r="Q110" s="45" t="s">
        <v>526</v>
      </c>
      <c r="R110" s="161">
        <v>992</v>
      </c>
      <c r="S110" s="44" t="s">
        <v>168</v>
      </c>
      <c r="T110" s="44" t="s">
        <v>89</v>
      </c>
      <c r="U110" s="115" t="s">
        <v>176</v>
      </c>
      <c r="V110" s="119" t="s">
        <v>234</v>
      </c>
      <c r="W110" s="119" t="s">
        <v>524</v>
      </c>
      <c r="X110" s="117" t="s">
        <v>233</v>
      </c>
      <c r="Y110" s="76"/>
      <c r="Z110" s="297">
        <v>2637.6</v>
      </c>
      <c r="AA110" s="312"/>
    </row>
    <row r="111" spans="1:29" s="313" customFormat="1" ht="29.25" customHeight="1" x14ac:dyDescent="0.25">
      <c r="A111" s="301"/>
      <c r="B111" s="302"/>
      <c r="C111" s="303"/>
      <c r="D111" s="304"/>
      <c r="E111" s="305"/>
      <c r="F111" s="306"/>
      <c r="G111" s="306"/>
      <c r="H111" s="307"/>
      <c r="I111" s="308"/>
      <c r="J111" s="307"/>
      <c r="K111" s="307"/>
      <c r="L111" s="307"/>
      <c r="M111" s="307"/>
      <c r="N111" s="309"/>
      <c r="O111" s="310"/>
      <c r="P111" s="311"/>
      <c r="Q111" s="45" t="s">
        <v>527</v>
      </c>
      <c r="R111" s="161">
        <v>992</v>
      </c>
      <c r="S111" s="44" t="s">
        <v>168</v>
      </c>
      <c r="T111" s="44" t="s">
        <v>89</v>
      </c>
      <c r="U111" s="115" t="s">
        <v>176</v>
      </c>
      <c r="V111" s="119" t="s">
        <v>234</v>
      </c>
      <c r="W111" s="119" t="s">
        <v>524</v>
      </c>
      <c r="X111" s="117" t="s">
        <v>525</v>
      </c>
      <c r="Y111" s="76"/>
      <c r="Z111" s="297">
        <v>2637.6</v>
      </c>
      <c r="AA111" s="312"/>
    </row>
    <row r="112" spans="1:29" s="313" customFormat="1" ht="31.5" x14ac:dyDescent="0.25">
      <c r="A112" s="301"/>
      <c r="B112" s="302"/>
      <c r="C112" s="303"/>
      <c r="D112" s="304"/>
      <c r="E112" s="305"/>
      <c r="F112" s="306"/>
      <c r="G112" s="306"/>
      <c r="H112" s="307"/>
      <c r="I112" s="308"/>
      <c r="J112" s="307"/>
      <c r="K112" s="307"/>
      <c r="L112" s="307"/>
      <c r="M112" s="307"/>
      <c r="N112" s="309"/>
      <c r="O112" s="310"/>
      <c r="P112" s="311"/>
      <c r="Q112" s="45" t="s">
        <v>381</v>
      </c>
      <c r="R112" s="161">
        <v>992</v>
      </c>
      <c r="S112" s="44" t="s">
        <v>168</v>
      </c>
      <c r="T112" s="44" t="s">
        <v>89</v>
      </c>
      <c r="U112" s="115" t="s">
        <v>176</v>
      </c>
      <c r="V112" s="119" t="s">
        <v>234</v>
      </c>
      <c r="W112" s="119" t="s">
        <v>524</v>
      </c>
      <c r="X112" s="117" t="s">
        <v>525</v>
      </c>
      <c r="Y112" s="76" t="s">
        <v>103</v>
      </c>
      <c r="Z112" s="297">
        <v>2637.6</v>
      </c>
      <c r="AA112" s="312"/>
    </row>
    <row r="113" spans="1:27" ht="42.75" customHeight="1" x14ac:dyDescent="0.25">
      <c r="A113" s="49"/>
      <c r="B113" s="50"/>
      <c r="C113" s="51"/>
      <c r="D113" s="52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129"/>
      <c r="Q113" s="43" t="s">
        <v>502</v>
      </c>
      <c r="R113" s="161">
        <v>992</v>
      </c>
      <c r="S113" s="44" t="s">
        <v>168</v>
      </c>
      <c r="T113" s="44" t="s">
        <v>89</v>
      </c>
      <c r="U113" s="115" t="s">
        <v>94</v>
      </c>
      <c r="V113" s="119" t="s">
        <v>234</v>
      </c>
      <c r="W113" s="119" t="s">
        <v>98</v>
      </c>
      <c r="X113" s="117" t="s">
        <v>233</v>
      </c>
      <c r="Y113" s="76"/>
      <c r="Z113" s="297">
        <f>SUM(Z115+Z116)</f>
        <v>475.6</v>
      </c>
      <c r="AA113" s="111"/>
    </row>
    <row r="114" spans="1:27" s="222" customFormat="1" ht="43.5" customHeight="1" x14ac:dyDescent="0.25">
      <c r="A114" s="214"/>
      <c r="B114" s="204"/>
      <c r="C114" s="205"/>
      <c r="D114" s="215"/>
      <c r="E114" s="216"/>
      <c r="F114" s="207"/>
      <c r="G114" s="207"/>
      <c r="H114" s="225"/>
      <c r="I114" s="226"/>
      <c r="J114" s="225"/>
      <c r="K114" s="225"/>
      <c r="L114" s="225"/>
      <c r="M114" s="225"/>
      <c r="N114" s="220"/>
      <c r="O114" s="221"/>
      <c r="P114" s="211"/>
      <c r="Q114" s="43" t="s">
        <v>172</v>
      </c>
      <c r="R114" s="161">
        <v>992</v>
      </c>
      <c r="S114" s="44" t="s">
        <v>168</v>
      </c>
      <c r="T114" s="44" t="s">
        <v>89</v>
      </c>
      <c r="U114" s="115" t="s">
        <v>94</v>
      </c>
      <c r="V114" s="119" t="s">
        <v>234</v>
      </c>
      <c r="W114" s="119" t="s">
        <v>98</v>
      </c>
      <c r="X114" s="117" t="s">
        <v>420</v>
      </c>
      <c r="Y114" s="76"/>
      <c r="Z114" s="297">
        <v>350.6</v>
      </c>
      <c r="AA114" s="212"/>
    </row>
    <row r="115" spans="1:27" s="24" customFormat="1" ht="71.25" customHeight="1" x14ac:dyDescent="0.25">
      <c r="A115" s="61"/>
      <c r="B115" s="50"/>
      <c r="C115" s="51"/>
      <c r="D115" s="51"/>
      <c r="E115" s="70"/>
      <c r="F115" s="54"/>
      <c r="G115" s="54"/>
      <c r="H115" s="54"/>
      <c r="I115" s="53"/>
      <c r="J115" s="54"/>
      <c r="K115" s="54"/>
      <c r="L115" s="54"/>
      <c r="M115" s="54"/>
      <c r="N115" s="62"/>
      <c r="O115" s="63"/>
      <c r="P115" s="191">
        <v>6</v>
      </c>
      <c r="Q115" s="141" t="s">
        <v>144</v>
      </c>
      <c r="R115" s="161">
        <v>992</v>
      </c>
      <c r="S115" s="44" t="s">
        <v>168</v>
      </c>
      <c r="T115" s="44" t="s">
        <v>89</v>
      </c>
      <c r="U115" s="115" t="s">
        <v>94</v>
      </c>
      <c r="V115" s="119" t="s">
        <v>234</v>
      </c>
      <c r="W115" s="119" t="s">
        <v>98</v>
      </c>
      <c r="X115" s="117" t="s">
        <v>420</v>
      </c>
      <c r="Y115" s="76" t="s">
        <v>92</v>
      </c>
      <c r="Z115" s="297">
        <v>440.6</v>
      </c>
      <c r="AA115" s="111"/>
    </row>
    <row r="116" spans="1:27" s="24" customFormat="1" ht="39" customHeight="1" x14ac:dyDescent="0.25">
      <c r="A116" s="61"/>
      <c r="B116" s="50"/>
      <c r="C116" s="51"/>
      <c r="D116" s="51"/>
      <c r="E116" s="70"/>
      <c r="F116" s="54"/>
      <c r="G116" s="54"/>
      <c r="H116" s="54"/>
      <c r="I116" s="53"/>
      <c r="J116" s="54"/>
      <c r="K116" s="54"/>
      <c r="L116" s="54"/>
      <c r="M116" s="54"/>
      <c r="N116" s="62"/>
      <c r="O116" s="63"/>
      <c r="P116" s="188"/>
      <c r="Q116" s="45" t="s">
        <v>381</v>
      </c>
      <c r="R116" s="161">
        <v>992</v>
      </c>
      <c r="S116" s="44" t="s">
        <v>168</v>
      </c>
      <c r="T116" s="44" t="s">
        <v>89</v>
      </c>
      <c r="U116" s="115" t="s">
        <v>94</v>
      </c>
      <c r="V116" s="119" t="s">
        <v>234</v>
      </c>
      <c r="W116" s="119" t="s">
        <v>98</v>
      </c>
      <c r="X116" s="117" t="s">
        <v>420</v>
      </c>
      <c r="Y116" s="76" t="s">
        <v>103</v>
      </c>
      <c r="Z116" s="297">
        <v>35</v>
      </c>
      <c r="AA116" s="111"/>
    </row>
    <row r="117" spans="1:27" s="24" customFormat="1" ht="39" customHeight="1" x14ac:dyDescent="0.25">
      <c r="A117" s="61"/>
      <c r="B117" s="50"/>
      <c r="C117" s="51"/>
      <c r="D117" s="51"/>
      <c r="E117" s="70"/>
      <c r="F117" s="461"/>
      <c r="G117" s="461"/>
      <c r="H117" s="461"/>
      <c r="I117" s="299"/>
      <c r="J117" s="461"/>
      <c r="K117" s="461"/>
      <c r="L117" s="461"/>
      <c r="M117" s="461"/>
      <c r="N117" s="62"/>
      <c r="O117" s="63"/>
      <c r="P117" s="188"/>
      <c r="Q117" s="381" t="s">
        <v>69</v>
      </c>
      <c r="R117" s="416">
        <v>992</v>
      </c>
      <c r="S117" s="426" t="s">
        <v>122</v>
      </c>
      <c r="T117" s="426"/>
      <c r="U117" s="418"/>
      <c r="V117" s="419"/>
      <c r="W117" s="419"/>
      <c r="X117" s="420"/>
      <c r="Y117" s="427"/>
      <c r="Z117" s="422">
        <v>240</v>
      </c>
      <c r="AA117" s="111"/>
    </row>
    <row r="118" spans="1:27" s="24" customFormat="1" ht="53.25" customHeight="1" x14ac:dyDescent="0.25">
      <c r="A118" s="61"/>
      <c r="B118" s="50"/>
      <c r="C118" s="51"/>
      <c r="D118" s="51"/>
      <c r="E118" s="70"/>
      <c r="F118" s="461"/>
      <c r="G118" s="461"/>
      <c r="H118" s="461"/>
      <c r="I118" s="299"/>
      <c r="J118" s="461"/>
      <c r="K118" s="461"/>
      <c r="L118" s="461"/>
      <c r="M118" s="461"/>
      <c r="N118" s="62"/>
      <c r="O118" s="63"/>
      <c r="P118" s="188"/>
      <c r="Q118" s="46" t="s">
        <v>70</v>
      </c>
      <c r="R118" s="186">
        <v>992</v>
      </c>
      <c r="S118" s="187" t="s">
        <v>122</v>
      </c>
      <c r="T118" s="187" t="s">
        <v>90</v>
      </c>
      <c r="U118" s="116"/>
      <c r="V118" s="120"/>
      <c r="W118" s="120"/>
      <c r="X118" s="118"/>
      <c r="Y118" s="80"/>
      <c r="Z118" s="286">
        <v>240</v>
      </c>
      <c r="AA118" s="111"/>
    </row>
    <row r="119" spans="1:27" s="24" customFormat="1" ht="39" customHeight="1" x14ac:dyDescent="0.25">
      <c r="A119" s="61"/>
      <c r="B119" s="50"/>
      <c r="C119" s="51"/>
      <c r="D119" s="51"/>
      <c r="E119" s="70"/>
      <c r="F119" s="461"/>
      <c r="G119" s="461"/>
      <c r="H119" s="461"/>
      <c r="I119" s="299"/>
      <c r="J119" s="461"/>
      <c r="K119" s="461"/>
      <c r="L119" s="461"/>
      <c r="M119" s="461"/>
      <c r="N119" s="62"/>
      <c r="O119" s="63"/>
      <c r="P119" s="188"/>
      <c r="Q119" s="192" t="s">
        <v>476</v>
      </c>
      <c r="R119" s="186">
        <v>992</v>
      </c>
      <c r="S119" s="187" t="s">
        <v>122</v>
      </c>
      <c r="T119" s="187" t="s">
        <v>90</v>
      </c>
      <c r="U119" s="116" t="s">
        <v>112</v>
      </c>
      <c r="V119" s="120" t="s">
        <v>231</v>
      </c>
      <c r="W119" s="120" t="s">
        <v>232</v>
      </c>
      <c r="X119" s="118" t="s">
        <v>233</v>
      </c>
      <c r="Y119" s="80"/>
      <c r="Z119" s="286">
        <v>240</v>
      </c>
      <c r="AA119" s="111"/>
    </row>
    <row r="120" spans="1:27" s="24" customFormat="1" ht="39" customHeight="1" x14ac:dyDescent="0.25">
      <c r="A120" s="61"/>
      <c r="B120" s="50"/>
      <c r="C120" s="51"/>
      <c r="D120" s="51"/>
      <c r="E120" s="70"/>
      <c r="F120" s="461"/>
      <c r="G120" s="461"/>
      <c r="H120" s="461"/>
      <c r="I120" s="299"/>
      <c r="J120" s="461"/>
      <c r="K120" s="461"/>
      <c r="L120" s="461"/>
      <c r="M120" s="461"/>
      <c r="N120" s="62"/>
      <c r="O120" s="63"/>
      <c r="P120" s="188"/>
      <c r="Q120" s="60" t="s">
        <v>289</v>
      </c>
      <c r="R120" s="161">
        <v>992</v>
      </c>
      <c r="S120" s="44" t="s">
        <v>122</v>
      </c>
      <c r="T120" s="44" t="s">
        <v>90</v>
      </c>
      <c r="U120" s="115" t="s">
        <v>112</v>
      </c>
      <c r="V120" s="119" t="s">
        <v>234</v>
      </c>
      <c r="W120" s="119" t="s">
        <v>89</v>
      </c>
      <c r="X120" s="117" t="s">
        <v>233</v>
      </c>
      <c r="Y120" s="76"/>
      <c r="Z120" s="287">
        <v>240</v>
      </c>
      <c r="AA120" s="111"/>
    </row>
    <row r="121" spans="1:27" ht="23.25" customHeight="1" x14ac:dyDescent="0.25">
      <c r="A121" s="49"/>
      <c r="B121" s="50"/>
      <c r="C121" s="51"/>
      <c r="D121" s="52"/>
      <c r="E121" s="68"/>
      <c r="F121" s="54"/>
      <c r="G121" s="54"/>
      <c r="H121" s="58"/>
      <c r="I121" s="59"/>
      <c r="J121" s="58"/>
      <c r="K121" s="58"/>
      <c r="L121" s="58"/>
      <c r="M121" s="58"/>
      <c r="N121" s="55"/>
      <c r="O121" s="56"/>
      <c r="P121" s="129"/>
      <c r="Q121" s="60" t="s">
        <v>421</v>
      </c>
      <c r="R121" s="162" t="s">
        <v>208</v>
      </c>
      <c r="S121" s="44" t="s">
        <v>122</v>
      </c>
      <c r="T121" s="44" t="s">
        <v>90</v>
      </c>
      <c r="U121" s="115" t="s">
        <v>112</v>
      </c>
      <c r="V121" s="119" t="s">
        <v>234</v>
      </c>
      <c r="W121" s="119" t="s">
        <v>89</v>
      </c>
      <c r="X121" s="117" t="s">
        <v>422</v>
      </c>
      <c r="Y121" s="76"/>
      <c r="Z121" s="287">
        <v>240</v>
      </c>
      <c r="AA121" s="111"/>
    </row>
    <row r="122" spans="1:27" ht="21.75" customHeight="1" thickBot="1" x14ac:dyDescent="0.3">
      <c r="A122" s="49"/>
      <c r="B122" s="50"/>
      <c r="C122" s="51"/>
      <c r="D122" s="52"/>
      <c r="E122" s="68"/>
      <c r="F122" s="54"/>
      <c r="G122" s="54"/>
      <c r="H122" s="58"/>
      <c r="I122" s="59"/>
      <c r="J122" s="58"/>
      <c r="K122" s="58"/>
      <c r="L122" s="58"/>
      <c r="M122" s="58"/>
      <c r="N122" s="55"/>
      <c r="O122" s="56"/>
      <c r="P122" s="129"/>
      <c r="Q122" s="60" t="s">
        <v>381</v>
      </c>
      <c r="R122" s="162">
        <v>992</v>
      </c>
      <c r="S122" s="44" t="s">
        <v>122</v>
      </c>
      <c r="T122" s="44" t="s">
        <v>90</v>
      </c>
      <c r="U122" s="115" t="s">
        <v>112</v>
      </c>
      <c r="V122" s="119" t="s">
        <v>234</v>
      </c>
      <c r="W122" s="119" t="s">
        <v>89</v>
      </c>
      <c r="X122" s="117" t="s">
        <v>422</v>
      </c>
      <c r="Y122" s="76" t="s">
        <v>103</v>
      </c>
      <c r="Z122" s="287">
        <v>240</v>
      </c>
      <c r="AA122" s="111"/>
    </row>
    <row r="123" spans="1:27" s="313" customFormat="1" ht="18" customHeight="1" thickBot="1" x14ac:dyDescent="0.3">
      <c r="A123" s="301"/>
      <c r="B123" s="302"/>
      <c r="C123" s="303"/>
      <c r="D123" s="304"/>
      <c r="E123" s="305"/>
      <c r="F123" s="306"/>
      <c r="G123" s="306"/>
      <c r="H123" s="307"/>
      <c r="I123" s="308"/>
      <c r="J123" s="307"/>
      <c r="K123" s="307"/>
      <c r="L123" s="307"/>
      <c r="M123" s="307"/>
      <c r="N123" s="309"/>
      <c r="O123" s="310"/>
      <c r="P123" s="311"/>
      <c r="Q123" s="438" t="s">
        <v>488</v>
      </c>
      <c r="R123" s="439">
        <v>992</v>
      </c>
      <c r="S123" s="439">
        <v>13</v>
      </c>
      <c r="T123" s="439"/>
      <c r="U123" s="440"/>
      <c r="V123" s="440"/>
      <c r="W123" s="440"/>
      <c r="X123" s="441"/>
      <c r="Y123" s="441"/>
      <c r="Z123" s="442">
        <v>0.7</v>
      </c>
      <c r="AA123" s="312"/>
    </row>
    <row r="124" spans="1:27" s="231" customFormat="1" ht="27" customHeight="1" x14ac:dyDescent="0.25">
      <c r="A124" s="245"/>
      <c r="B124" s="246"/>
      <c r="C124" s="247"/>
      <c r="D124" s="248"/>
      <c r="E124" s="249"/>
      <c r="F124" s="254"/>
      <c r="G124" s="254"/>
      <c r="H124" s="257"/>
      <c r="I124" s="258"/>
      <c r="J124" s="257"/>
      <c r="K124" s="257"/>
      <c r="L124" s="257"/>
      <c r="M124" s="257"/>
      <c r="N124" s="251"/>
      <c r="O124" s="252"/>
      <c r="P124" s="253"/>
      <c r="Q124" s="60" t="s">
        <v>489</v>
      </c>
      <c r="R124" s="162">
        <v>992</v>
      </c>
      <c r="S124" s="44" t="s">
        <v>132</v>
      </c>
      <c r="T124" s="44" t="s">
        <v>89</v>
      </c>
      <c r="U124" s="115"/>
      <c r="V124" s="119"/>
      <c r="W124" s="119"/>
      <c r="X124" s="117"/>
      <c r="Y124" s="76"/>
      <c r="Z124" s="287">
        <v>0.7</v>
      </c>
      <c r="AA124" s="230"/>
    </row>
    <row r="125" spans="1:27" s="222" customFormat="1" ht="54.75" customHeight="1" x14ac:dyDescent="0.25">
      <c r="A125" s="214"/>
      <c r="B125" s="204"/>
      <c r="C125" s="205"/>
      <c r="D125" s="215"/>
      <c r="E125" s="216"/>
      <c r="F125" s="207"/>
      <c r="G125" s="207"/>
      <c r="H125" s="225"/>
      <c r="I125" s="226"/>
      <c r="J125" s="225"/>
      <c r="K125" s="225"/>
      <c r="L125" s="225"/>
      <c r="M125" s="225"/>
      <c r="N125" s="220"/>
      <c r="O125" s="221"/>
      <c r="P125" s="259">
        <v>7</v>
      </c>
      <c r="Q125" s="60" t="s">
        <v>484</v>
      </c>
      <c r="R125" s="162">
        <v>992</v>
      </c>
      <c r="S125" s="44" t="s">
        <v>132</v>
      </c>
      <c r="T125" s="44" t="s">
        <v>89</v>
      </c>
      <c r="U125" s="115" t="s">
        <v>490</v>
      </c>
      <c r="V125" s="119" t="s">
        <v>231</v>
      </c>
      <c r="W125" s="119" t="s">
        <v>232</v>
      </c>
      <c r="X125" s="117" t="s">
        <v>233</v>
      </c>
      <c r="Y125" s="76"/>
      <c r="Z125" s="287">
        <v>0.7</v>
      </c>
      <c r="AA125" s="212"/>
    </row>
    <row r="126" spans="1:27" s="24" customFormat="1" ht="33" customHeight="1" x14ac:dyDescent="0.25">
      <c r="A126" s="61"/>
      <c r="B126" s="50"/>
      <c r="C126" s="51"/>
      <c r="D126" s="51"/>
      <c r="E126" s="70"/>
      <c r="F126" s="54"/>
      <c r="G126" s="54"/>
      <c r="H126" s="54"/>
      <c r="I126" s="53"/>
      <c r="J126" s="54"/>
      <c r="K126" s="54"/>
      <c r="L126" s="54"/>
      <c r="M126" s="54"/>
      <c r="N126" s="62"/>
      <c r="O126" s="63"/>
      <c r="P126" s="188"/>
      <c r="Q126" s="60" t="s">
        <v>486</v>
      </c>
      <c r="R126" s="162">
        <v>992</v>
      </c>
      <c r="S126" s="44" t="s">
        <v>132</v>
      </c>
      <c r="T126" s="44" t="s">
        <v>89</v>
      </c>
      <c r="U126" s="115" t="s">
        <v>490</v>
      </c>
      <c r="V126" s="119" t="s">
        <v>231</v>
      </c>
      <c r="W126" s="119" t="s">
        <v>90</v>
      </c>
      <c r="X126" s="117" t="s">
        <v>233</v>
      </c>
      <c r="Y126" s="76"/>
      <c r="Z126" s="287">
        <v>0.7</v>
      </c>
      <c r="AA126" s="113"/>
    </row>
    <row r="127" spans="1:27" s="24" customFormat="1" ht="30.75" customHeight="1" x14ac:dyDescent="0.25">
      <c r="A127" s="61"/>
      <c r="B127" s="50"/>
      <c r="C127" s="51"/>
      <c r="D127" s="51"/>
      <c r="E127" s="70"/>
      <c r="F127" s="54"/>
      <c r="G127" s="54"/>
      <c r="H127" s="54"/>
      <c r="I127" s="53"/>
      <c r="J127" s="54"/>
      <c r="K127" s="54"/>
      <c r="L127" s="54"/>
      <c r="M127" s="54"/>
      <c r="N127" s="62"/>
      <c r="O127" s="63"/>
      <c r="P127" s="188"/>
      <c r="Q127" s="60" t="s">
        <v>491</v>
      </c>
      <c r="R127" s="162">
        <v>992</v>
      </c>
      <c r="S127" s="44" t="s">
        <v>132</v>
      </c>
      <c r="T127" s="44" t="s">
        <v>89</v>
      </c>
      <c r="U127" s="115" t="s">
        <v>490</v>
      </c>
      <c r="V127" s="119" t="s">
        <v>231</v>
      </c>
      <c r="W127" s="119" t="s">
        <v>90</v>
      </c>
      <c r="X127" s="117" t="s">
        <v>492</v>
      </c>
      <c r="Y127" s="76"/>
      <c r="Z127" s="287">
        <v>0.7</v>
      </c>
      <c r="AA127" s="113"/>
    </row>
    <row r="128" spans="1:27" s="24" customFormat="1" ht="36.75" customHeight="1" x14ac:dyDescent="0.25">
      <c r="A128" s="61"/>
      <c r="B128" s="50"/>
      <c r="C128" s="51"/>
      <c r="D128" s="51"/>
      <c r="E128" s="70"/>
      <c r="F128" s="54"/>
      <c r="G128" s="54"/>
      <c r="H128" s="54"/>
      <c r="I128" s="53"/>
      <c r="J128" s="54"/>
      <c r="K128" s="54"/>
      <c r="L128" s="54"/>
      <c r="M128" s="54"/>
      <c r="N128" s="62"/>
      <c r="O128" s="63"/>
      <c r="P128" s="188"/>
      <c r="Q128" s="45" t="s">
        <v>489</v>
      </c>
      <c r="R128" s="162">
        <v>992</v>
      </c>
      <c r="S128" s="44" t="s">
        <v>132</v>
      </c>
      <c r="T128" s="44" t="s">
        <v>89</v>
      </c>
      <c r="U128" s="115" t="s">
        <v>490</v>
      </c>
      <c r="V128" s="119" t="s">
        <v>231</v>
      </c>
      <c r="W128" s="119" t="s">
        <v>90</v>
      </c>
      <c r="X128" s="117" t="s">
        <v>492</v>
      </c>
      <c r="Y128" s="76" t="s">
        <v>493</v>
      </c>
      <c r="Z128" s="287">
        <v>0.7</v>
      </c>
      <c r="AA128" s="113"/>
    </row>
    <row r="129" spans="1:31" s="347" customFormat="1" ht="36.75" customHeight="1" x14ac:dyDescent="0.25">
      <c r="A129" s="342"/>
      <c r="B129" s="302"/>
      <c r="C129" s="303"/>
      <c r="D129" s="303"/>
      <c r="E129" s="343"/>
      <c r="F129" s="306"/>
      <c r="G129" s="306"/>
      <c r="H129" s="306"/>
      <c r="I129" s="377"/>
      <c r="J129" s="306"/>
      <c r="K129" s="306"/>
      <c r="L129" s="306"/>
      <c r="M129" s="306"/>
      <c r="N129" s="344"/>
      <c r="O129" s="345"/>
      <c r="P129" s="424"/>
      <c r="Q129" s="127" t="s">
        <v>374</v>
      </c>
      <c r="R129" s="163"/>
      <c r="S129" s="152"/>
      <c r="T129" s="152"/>
      <c r="U129" s="153"/>
      <c r="V129" s="153"/>
      <c r="W129" s="153"/>
      <c r="X129" s="153"/>
      <c r="Y129" s="500" t="s">
        <v>477</v>
      </c>
      <c r="Z129" s="500"/>
      <c r="AA129" s="443"/>
    </row>
    <row r="130" spans="1:31" s="24" customFormat="1" ht="36.75" customHeight="1" x14ac:dyDescent="0.25">
      <c r="A130" s="61"/>
      <c r="B130" s="50"/>
      <c r="C130" s="51"/>
      <c r="D130" s="51"/>
      <c r="E130" s="70"/>
      <c r="F130" s="298"/>
      <c r="G130" s="298"/>
      <c r="H130" s="298"/>
      <c r="I130" s="299"/>
      <c r="J130" s="298"/>
      <c r="K130" s="298"/>
      <c r="L130" s="298"/>
      <c r="M130" s="298"/>
      <c r="N130" s="62"/>
      <c r="O130" s="63"/>
      <c r="P130" s="188"/>
      <c r="Q130" s="79"/>
      <c r="R130" s="163"/>
      <c r="S130" s="152"/>
      <c r="T130" s="152"/>
      <c r="U130" s="154"/>
      <c r="V130" s="154"/>
      <c r="W130" s="154"/>
      <c r="X130" s="154"/>
      <c r="Y130" s="167"/>
      <c r="Z130" s="295"/>
      <c r="AA130" s="113"/>
    </row>
    <row r="131" spans="1:31" s="24" customFormat="1" ht="36.75" customHeight="1" x14ac:dyDescent="0.25">
      <c r="A131" s="61"/>
      <c r="B131" s="50"/>
      <c r="C131" s="51"/>
      <c r="D131" s="51"/>
      <c r="E131" s="70"/>
      <c r="F131" s="298"/>
      <c r="G131" s="298"/>
      <c r="H131" s="298"/>
      <c r="I131" s="299"/>
      <c r="J131" s="298"/>
      <c r="K131" s="298"/>
      <c r="L131" s="298"/>
      <c r="M131" s="298"/>
      <c r="N131" s="62"/>
      <c r="O131" s="63"/>
      <c r="P131" s="188"/>
      <c r="Q131" s="29"/>
      <c r="R131" s="164"/>
      <c r="S131" s="155"/>
      <c r="T131" s="155"/>
      <c r="U131" s="153"/>
      <c r="V131" s="153"/>
      <c r="W131" s="153"/>
      <c r="X131" s="153"/>
      <c r="Y131" s="168"/>
      <c r="Z131" s="295"/>
      <c r="AA131" s="113"/>
    </row>
    <row r="132" spans="1:31" s="24" customFormat="1" ht="36.75" customHeight="1" x14ac:dyDescent="0.25">
      <c r="A132" s="61"/>
      <c r="B132" s="50"/>
      <c r="C132" s="51"/>
      <c r="D132" s="51"/>
      <c r="E132" s="70"/>
      <c r="F132" s="298"/>
      <c r="G132" s="298"/>
      <c r="H132" s="298"/>
      <c r="I132" s="299"/>
      <c r="J132" s="298"/>
      <c r="K132" s="298"/>
      <c r="L132" s="298"/>
      <c r="M132" s="298"/>
      <c r="N132" s="62"/>
      <c r="O132" s="63"/>
      <c r="P132" s="188"/>
      <c r="Q132" s="29"/>
      <c r="R132" s="164"/>
      <c r="S132" s="155"/>
      <c r="T132" s="155"/>
      <c r="U132" s="153"/>
      <c r="V132" s="153"/>
      <c r="W132" s="153"/>
      <c r="X132" s="153"/>
      <c r="Y132" s="168"/>
      <c r="Z132" s="295"/>
      <c r="AA132" s="113"/>
    </row>
    <row r="133" spans="1:31" s="24" customFormat="1" ht="36.75" customHeight="1" x14ac:dyDescent="0.25">
      <c r="A133" s="61"/>
      <c r="B133" s="50"/>
      <c r="C133" s="51"/>
      <c r="D133" s="51"/>
      <c r="E133" s="70"/>
      <c r="F133" s="298"/>
      <c r="G133" s="298"/>
      <c r="H133" s="298"/>
      <c r="I133" s="299"/>
      <c r="J133" s="298"/>
      <c r="K133" s="298"/>
      <c r="L133" s="298"/>
      <c r="M133" s="298"/>
      <c r="N133" s="62"/>
      <c r="O133" s="63"/>
      <c r="P133" s="188"/>
      <c r="Q133" s="79"/>
      <c r="R133" s="163"/>
      <c r="S133" s="152"/>
      <c r="T133" s="152"/>
      <c r="U133" s="156"/>
      <c r="V133" s="156"/>
      <c r="W133" s="156"/>
      <c r="X133" s="156"/>
      <c r="Y133" s="169"/>
      <c r="Z133" s="295"/>
      <c r="AA133" s="113"/>
    </row>
    <row r="134" spans="1:31" s="24" customFormat="1" ht="36.75" customHeight="1" x14ac:dyDescent="0.25">
      <c r="A134" s="61"/>
      <c r="B134" s="50"/>
      <c r="C134" s="51"/>
      <c r="D134" s="51"/>
      <c r="E134" s="70"/>
      <c r="F134" s="298"/>
      <c r="G134" s="298"/>
      <c r="H134" s="298"/>
      <c r="I134" s="299"/>
      <c r="J134" s="298"/>
      <c r="K134" s="298"/>
      <c r="L134" s="298"/>
      <c r="M134" s="298"/>
      <c r="N134" s="62"/>
      <c r="O134" s="63"/>
      <c r="P134" s="188"/>
      <c r="Q134" s="79"/>
      <c r="R134" s="163"/>
      <c r="S134" s="152"/>
      <c r="T134" s="152"/>
      <c r="U134" s="156"/>
      <c r="V134" s="156"/>
      <c r="W134" s="156"/>
      <c r="X134" s="156"/>
      <c r="Y134" s="169"/>
      <c r="Z134" s="295"/>
      <c r="AA134" s="113"/>
    </row>
    <row r="135" spans="1:31" s="24" customFormat="1" ht="33" customHeight="1" x14ac:dyDescent="0.25">
      <c r="A135" s="61"/>
      <c r="B135" s="50"/>
      <c r="C135" s="51"/>
      <c r="D135" s="51"/>
      <c r="E135" s="70"/>
      <c r="F135" s="54"/>
      <c r="G135" s="54"/>
      <c r="H135" s="54"/>
      <c r="I135" s="53"/>
      <c r="J135" s="54"/>
      <c r="K135" s="54"/>
      <c r="L135" s="54"/>
      <c r="M135" s="54"/>
      <c r="N135" s="62"/>
      <c r="O135" s="63"/>
      <c r="P135" s="188"/>
      <c r="Q135" s="79"/>
      <c r="R135" s="163"/>
      <c r="S135" s="152"/>
      <c r="T135" s="152"/>
      <c r="U135" s="156"/>
      <c r="V135" s="156"/>
      <c r="W135" s="156"/>
      <c r="X135" s="156"/>
      <c r="Y135" s="169"/>
      <c r="Z135" s="295"/>
      <c r="AA135" s="113"/>
    </row>
    <row r="136" spans="1:31" s="24" customFormat="1" ht="67.5" customHeight="1" x14ac:dyDescent="0.25">
      <c r="A136" s="61"/>
      <c r="B136" s="50"/>
      <c r="C136" s="51"/>
      <c r="D136" s="51"/>
      <c r="E136" s="70"/>
      <c r="F136" s="54"/>
      <c r="G136" s="54"/>
      <c r="H136" s="54"/>
      <c r="I136" s="53"/>
      <c r="J136" s="54"/>
      <c r="K136" s="54"/>
      <c r="L136" s="54"/>
      <c r="M136" s="54"/>
      <c r="N136" s="62"/>
      <c r="O136" s="63"/>
      <c r="P136" s="188"/>
      <c r="Q136" s="29"/>
      <c r="R136" s="164"/>
      <c r="S136" s="155"/>
      <c r="T136" s="155"/>
      <c r="U136" s="153"/>
      <c r="V136" s="153"/>
      <c r="W136" s="153"/>
      <c r="X136" s="153"/>
      <c r="Y136" s="168"/>
      <c r="Z136" s="295"/>
      <c r="AA136" s="113"/>
    </row>
    <row r="137" spans="1:31" s="24" customFormat="1" ht="35.25" customHeight="1" x14ac:dyDescent="0.25">
      <c r="A137" s="61"/>
      <c r="B137" s="50"/>
      <c r="C137" s="51"/>
      <c r="D137" s="51"/>
      <c r="E137" s="70"/>
      <c r="F137" s="197"/>
      <c r="G137" s="197"/>
      <c r="H137" s="197"/>
      <c r="I137" s="198"/>
      <c r="J137" s="197"/>
      <c r="K137" s="197"/>
      <c r="L137" s="197"/>
      <c r="M137" s="197"/>
      <c r="N137" s="62"/>
      <c r="O137" s="63"/>
      <c r="P137" s="188"/>
      <c r="Q137" s="122"/>
      <c r="R137" s="165"/>
      <c r="S137" s="157"/>
      <c r="T137" s="157"/>
      <c r="U137" s="153"/>
      <c r="V137" s="153"/>
      <c r="W137" s="153"/>
      <c r="X137" s="153"/>
      <c r="Y137" s="168"/>
      <c r="Z137" s="295"/>
      <c r="AA137" s="113"/>
    </row>
    <row r="138" spans="1:31" s="24" customFormat="1" ht="32.25" customHeight="1" x14ac:dyDescent="0.25">
      <c r="A138" s="61"/>
      <c r="B138" s="50"/>
      <c r="C138" s="51"/>
      <c r="D138" s="51"/>
      <c r="E138" s="70"/>
      <c r="F138" s="54"/>
      <c r="G138" s="54"/>
      <c r="H138" s="54"/>
      <c r="I138" s="53"/>
      <c r="J138" s="54"/>
      <c r="K138" s="54"/>
      <c r="L138" s="54"/>
      <c r="M138" s="54"/>
      <c r="N138" s="62"/>
      <c r="O138" s="63"/>
      <c r="P138" s="188"/>
      <c r="Q138" s="122"/>
      <c r="R138" s="165"/>
      <c r="S138" s="157"/>
      <c r="T138" s="157"/>
      <c r="U138" s="153"/>
      <c r="V138" s="153"/>
      <c r="W138" s="153"/>
      <c r="X138" s="153"/>
      <c r="Y138" s="168"/>
      <c r="Z138" s="295"/>
      <c r="AA138" s="113"/>
    </row>
    <row r="139" spans="1:31" ht="32.25" customHeight="1" x14ac:dyDescent="0.25">
      <c r="A139" s="49"/>
      <c r="B139" s="50"/>
      <c r="C139" s="51"/>
      <c r="D139" s="52"/>
      <c r="E139" s="68"/>
      <c r="F139" s="54"/>
      <c r="G139" s="54"/>
      <c r="H139" s="58"/>
      <c r="I139" s="59"/>
      <c r="J139" s="58"/>
      <c r="K139" s="58"/>
      <c r="L139" s="58"/>
      <c r="M139" s="58"/>
      <c r="N139" s="55"/>
      <c r="O139" s="56"/>
      <c r="P139" s="129"/>
      <c r="Q139" s="122"/>
      <c r="R139" s="165"/>
      <c r="S139" s="157"/>
      <c r="T139" s="157"/>
      <c r="U139" s="158"/>
      <c r="V139" s="158"/>
      <c r="W139" s="158"/>
      <c r="X139" s="158"/>
      <c r="Y139" s="170"/>
      <c r="AA139" s="113"/>
    </row>
    <row r="140" spans="1:31" ht="63.75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129"/>
      <c r="Y140" s="171"/>
      <c r="AA140" s="111"/>
      <c r="AE140" s="21" t="s">
        <v>205</v>
      </c>
    </row>
    <row r="141" spans="1:31" ht="32.25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129"/>
      <c r="AA141" s="111"/>
    </row>
    <row r="142" spans="1:31" ht="0.75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129"/>
      <c r="AA142" s="111"/>
    </row>
    <row r="143" spans="1:31" s="24" customFormat="1" ht="15.75" customHeight="1" x14ac:dyDescent="0.25">
      <c r="A143" s="61"/>
      <c r="B143" s="50"/>
      <c r="C143" s="51"/>
      <c r="D143" s="51"/>
      <c r="E143" s="70"/>
      <c r="F143" s="54"/>
      <c r="G143" s="54"/>
      <c r="H143" s="54"/>
      <c r="I143" s="53"/>
      <c r="J143" s="54"/>
      <c r="K143" s="54"/>
      <c r="L143" s="54"/>
      <c r="M143" s="54"/>
      <c r="N143" s="62"/>
      <c r="O143" s="63"/>
      <c r="P143" s="188"/>
      <c r="Q143" s="29"/>
      <c r="R143" s="164"/>
      <c r="S143" s="155"/>
      <c r="T143" s="155"/>
      <c r="U143" s="153"/>
      <c r="V143" s="153"/>
      <c r="W143" s="153"/>
      <c r="X143" s="153"/>
      <c r="Y143" s="168"/>
      <c r="Z143" s="295"/>
      <c r="AA143" s="111"/>
    </row>
    <row r="144" spans="1:31" s="24" customFormat="1" ht="51" customHeight="1" x14ac:dyDescent="0.25">
      <c r="A144" s="61"/>
      <c r="B144" s="50"/>
      <c r="C144" s="51"/>
      <c r="D144" s="51"/>
      <c r="E144" s="70"/>
      <c r="F144" s="54"/>
      <c r="G144" s="54"/>
      <c r="H144" s="54"/>
      <c r="I144" s="53"/>
      <c r="J144" s="54"/>
      <c r="K144" s="54"/>
      <c r="L144" s="54"/>
      <c r="M144" s="54"/>
      <c r="N144" s="62"/>
      <c r="O144" s="63"/>
      <c r="P144" s="188"/>
      <c r="Q144" s="29"/>
      <c r="R144" s="164"/>
      <c r="S144" s="155"/>
      <c r="T144" s="155"/>
      <c r="U144" s="153"/>
      <c r="V144" s="153"/>
      <c r="W144" s="153"/>
      <c r="X144" s="153"/>
      <c r="Y144" s="168"/>
      <c r="Z144" s="295"/>
      <c r="AA144" s="111"/>
    </row>
    <row r="145" spans="1:27" ht="30" customHeight="1" x14ac:dyDescent="0.25">
      <c r="A145" s="49"/>
      <c r="B145" s="50"/>
      <c r="C145" s="51"/>
      <c r="D145" s="52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129"/>
      <c r="AA145" s="111"/>
    </row>
    <row r="146" spans="1:27" ht="30.75" customHeight="1" x14ac:dyDescent="0.25">
      <c r="A146" s="49"/>
      <c r="B146" s="50"/>
      <c r="C146" s="51"/>
      <c r="D146" s="52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129"/>
      <c r="AA146" s="111"/>
    </row>
    <row r="147" spans="1:27" ht="38.25" customHeight="1" x14ac:dyDescent="0.25">
      <c r="A147" s="49"/>
      <c r="B147" s="50"/>
      <c r="C147" s="51"/>
      <c r="D147" s="52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129"/>
      <c r="AA147" s="111"/>
    </row>
    <row r="148" spans="1:27" s="24" customFormat="1" ht="16.5" customHeight="1" x14ac:dyDescent="0.25">
      <c r="A148" s="61"/>
      <c r="B148" s="50"/>
      <c r="C148" s="51"/>
      <c r="D148" s="70"/>
      <c r="E148" s="70"/>
      <c r="F148" s="54"/>
      <c r="G148" s="54"/>
      <c r="H148" s="54"/>
      <c r="I148" s="53"/>
      <c r="J148" s="54"/>
      <c r="K148" s="54"/>
      <c r="L148" s="54"/>
      <c r="M148" s="54"/>
      <c r="N148" s="62"/>
      <c r="O148" s="63"/>
      <c r="P148" s="190">
        <v>10</v>
      </c>
      <c r="Q148" s="29"/>
      <c r="R148" s="164"/>
      <c r="S148" s="155"/>
      <c r="T148" s="155"/>
      <c r="U148" s="153"/>
      <c r="V148" s="153"/>
      <c r="W148" s="153"/>
      <c r="X148" s="153"/>
      <c r="Y148" s="168"/>
      <c r="Z148" s="295"/>
      <c r="AA148" s="111"/>
    </row>
    <row r="149" spans="1:27" s="24" customFormat="1" ht="16.5" customHeight="1" x14ac:dyDescent="0.25">
      <c r="A149" s="61"/>
      <c r="B149" s="50"/>
      <c r="C149" s="51"/>
      <c r="D149" s="70"/>
      <c r="E149" s="70"/>
      <c r="F149" s="54"/>
      <c r="G149" s="54"/>
      <c r="H149" s="54"/>
      <c r="I149" s="53"/>
      <c r="J149" s="54"/>
      <c r="K149" s="54"/>
      <c r="L149" s="54"/>
      <c r="M149" s="54"/>
      <c r="N149" s="62"/>
      <c r="O149" s="63"/>
      <c r="P149" s="190"/>
      <c r="Q149" s="29"/>
      <c r="R149" s="164"/>
      <c r="S149" s="155"/>
      <c r="T149" s="155"/>
      <c r="U149" s="153"/>
      <c r="V149" s="153"/>
      <c r="W149" s="153"/>
      <c r="X149" s="153"/>
      <c r="Y149" s="168"/>
      <c r="Z149" s="295"/>
      <c r="AA149" s="111"/>
    </row>
    <row r="150" spans="1:27" ht="47.25" customHeight="1" x14ac:dyDescent="0.25">
      <c r="A150" s="49"/>
      <c r="B150" s="50"/>
      <c r="C150" s="51"/>
      <c r="D150" s="68"/>
      <c r="E150" s="68"/>
      <c r="F150" s="54"/>
      <c r="G150" s="54"/>
      <c r="H150" s="58"/>
      <c r="I150" s="59"/>
      <c r="J150" s="58"/>
      <c r="K150" s="58"/>
      <c r="L150" s="58"/>
      <c r="M150" s="58"/>
      <c r="N150" s="55"/>
      <c r="O150" s="56"/>
      <c r="P150" s="130"/>
      <c r="AA150" s="111"/>
    </row>
    <row r="151" spans="1:27" ht="15.75" customHeight="1" x14ac:dyDescent="0.25">
      <c r="A151" s="49"/>
      <c r="B151" s="50"/>
      <c r="C151" s="51"/>
      <c r="D151" s="68"/>
      <c r="E151" s="68"/>
      <c r="F151" s="54"/>
      <c r="G151" s="54"/>
      <c r="H151" s="58"/>
      <c r="I151" s="59"/>
      <c r="J151" s="58"/>
      <c r="K151" s="58"/>
      <c r="L151" s="58"/>
      <c r="M151" s="58"/>
      <c r="N151" s="55"/>
      <c r="O151" s="56"/>
      <c r="P151" s="130"/>
      <c r="AA151" s="111"/>
    </row>
    <row r="152" spans="1:27" ht="16.5" customHeight="1" x14ac:dyDescent="0.25">
      <c r="A152" s="49"/>
      <c r="B152" s="50"/>
      <c r="C152" s="51"/>
      <c r="D152" s="68"/>
      <c r="E152" s="68"/>
      <c r="F152" s="54"/>
      <c r="G152" s="54"/>
      <c r="H152" s="58"/>
      <c r="I152" s="59"/>
      <c r="J152" s="58"/>
      <c r="K152" s="58"/>
      <c r="L152" s="58"/>
      <c r="M152" s="58"/>
      <c r="N152" s="55"/>
      <c r="O152" s="56"/>
      <c r="P152" s="129"/>
      <c r="AA152" s="111"/>
    </row>
    <row r="153" spans="1:27" ht="33" customHeight="1" x14ac:dyDescent="0.25">
      <c r="A153" s="49"/>
      <c r="B153" s="50"/>
      <c r="C153" s="51"/>
      <c r="D153" s="68"/>
      <c r="E153" s="68"/>
      <c r="F153" s="54"/>
      <c r="G153" s="54"/>
      <c r="H153" s="58"/>
      <c r="I153" s="59"/>
      <c r="J153" s="58"/>
      <c r="K153" s="58"/>
      <c r="L153" s="58"/>
      <c r="M153" s="58"/>
      <c r="N153" s="55"/>
      <c r="O153" s="56"/>
      <c r="P153" s="129"/>
      <c r="AA153" s="111"/>
    </row>
    <row r="154" spans="1:27" ht="54.75" customHeight="1" x14ac:dyDescent="0.25">
      <c r="A154" s="82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AA154" s="114"/>
    </row>
    <row r="155" spans="1:27" ht="14.25" customHeight="1" x14ac:dyDescent="0.25">
      <c r="A155" s="82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</row>
    <row r="156" spans="1:27" ht="12.75" customHeight="1" x14ac:dyDescent="0.25">
      <c r="A156" s="30" t="s">
        <v>205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</row>
    <row r="157" spans="1:27" ht="13.5" customHeight="1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</row>
    <row r="158" spans="1:27" ht="21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27" ht="0.7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</row>
    <row r="160" spans="1:27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ht="2.25" customHeight="1" x14ac:dyDescent="0.25"/>
  </sheetData>
  <autoFilter ref="R9:Y129"/>
  <mergeCells count="13">
    <mergeCell ref="Q6:Z6"/>
    <mergeCell ref="Y7:Z7"/>
    <mergeCell ref="Y129:Z129"/>
    <mergeCell ref="F79:M79"/>
    <mergeCell ref="G52:M52"/>
    <mergeCell ref="U8:X8"/>
    <mergeCell ref="G25:M25"/>
    <mergeCell ref="J28:M28"/>
    <mergeCell ref="R2:Z2"/>
    <mergeCell ref="R1:Z1"/>
    <mergeCell ref="R3:Z3"/>
    <mergeCell ref="R4:Z4"/>
    <mergeCell ref="R5:Z5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4" manualBreakCount="4">
    <brk id="28" min="12" max="25" man="1"/>
    <brk id="59" min="12" max="25" man="1"/>
    <brk id="86" min="12" max="25" man="1"/>
    <brk id="133" min="12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18"/>
  <sheetViews>
    <sheetView workbookViewId="0">
      <selection activeCell="E26" sqref="E26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6" x14ac:dyDescent="0.2">
      <c r="B8" t="s">
        <v>468</v>
      </c>
    </row>
    <row r="10" spans="2:6" x14ac:dyDescent="0.2">
      <c r="B10" t="s">
        <v>530</v>
      </c>
      <c r="C10">
        <v>2023</v>
      </c>
      <c r="E10">
        <v>2024</v>
      </c>
    </row>
    <row r="11" spans="2:6" x14ac:dyDescent="0.2">
      <c r="B11" t="s">
        <v>531</v>
      </c>
      <c r="C11">
        <v>747</v>
      </c>
      <c r="E11">
        <v>869.4</v>
      </c>
    </row>
    <row r="12" spans="2:6" x14ac:dyDescent="0.2">
      <c r="B12" t="s">
        <v>532</v>
      </c>
      <c r="C12">
        <v>3577.4</v>
      </c>
      <c r="E12">
        <v>4144</v>
      </c>
    </row>
    <row r="13" spans="2:6" x14ac:dyDescent="0.2">
      <c r="F13">
        <v>5013.3999999999996</v>
      </c>
    </row>
    <row r="14" spans="2:6" x14ac:dyDescent="0.2">
      <c r="B14" t="s">
        <v>533</v>
      </c>
      <c r="C14">
        <v>2023</v>
      </c>
      <c r="E14">
        <v>2024</v>
      </c>
    </row>
    <row r="15" spans="2:6" x14ac:dyDescent="0.2">
      <c r="C15">
        <v>2675.7</v>
      </c>
      <c r="E15">
        <v>2649.5</v>
      </c>
    </row>
    <row r="17" spans="2:5" x14ac:dyDescent="0.2">
      <c r="B17" t="s">
        <v>534</v>
      </c>
      <c r="C17">
        <v>2023</v>
      </c>
      <c r="E17">
        <v>2024</v>
      </c>
    </row>
    <row r="18" spans="2:5" x14ac:dyDescent="0.2">
      <c r="C18">
        <v>462.3</v>
      </c>
      <c r="E18">
        <v>475.7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2024-10-28T07:25:24Z</cp:lastPrinted>
  <dcterms:created xsi:type="dcterms:W3CDTF">1996-10-08T23:32:33Z</dcterms:created>
  <dcterms:modified xsi:type="dcterms:W3CDTF">2024-11-25T12:14:19Z</dcterms:modified>
</cp:coreProperties>
</file>